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60" windowWidth="21720" windowHeight="12660" tabRatio="662" activeTab="1"/>
  </bookViews>
  <sheets>
    <sheet name="UPUTE" sheetId="4" r:id="rId1"/>
    <sheet name="PRIJAVNI OBRAZAC" sheetId="2" r:id="rId2"/>
    <sheet name="UPUTE ISPLATA" sheetId="14" r:id="rId3"/>
    <sheet name="ZAHTJEV ZA ISPLATU" sheetId="8" r:id="rId4"/>
    <sheet name="IZJAVA O ODUSTAJANJU" sheetId="7" r:id="rId5"/>
  </sheets>
  <definedNames>
    <definedName name="_xlnm.Print_Area" localSheetId="4">'IZJAVA O ODUSTAJANJU'!$A$1:$L$33</definedName>
    <definedName name="_xlnm.Print_Area" localSheetId="1">'PRIJAVNI OBRAZAC'!$A$1:$L$61</definedName>
    <definedName name="_xlnm.Print_Area" localSheetId="0">UPUTE!$A$1:$B$19</definedName>
    <definedName name="_xlnm.Print_Area" localSheetId="2">'UPUTE ISPLATA'!$A$1:$B$17</definedName>
    <definedName name="_xlnm.Print_Area" localSheetId="3">'ZAHTJEV ZA ISPLATU'!$A$1:$L$407</definedName>
    <definedName name="Vlasništvo">#REF!</definedName>
  </definedNames>
  <calcPr calcId="114210"/>
</workbook>
</file>

<file path=xl/calcChain.xml><?xml version="1.0" encoding="utf-8"?>
<calcChain xmlns="http://schemas.openxmlformats.org/spreadsheetml/2006/main">
  <c r="A274" i="8"/>
  <c r="A308"/>
  <c r="A376"/>
  <c r="A389"/>
  <c r="M5"/>
  <c r="M7"/>
  <c r="M4"/>
  <c r="M3"/>
  <c r="A342"/>
  <c r="J41"/>
  <c r="K35"/>
  <c r="K30"/>
  <c r="K25"/>
  <c r="C4"/>
  <c r="C9"/>
  <c r="C10" i="2"/>
  <c r="K20" i="8"/>
  <c r="F9" i="2"/>
  <c r="R3" i="8"/>
  <c r="M8"/>
  <c r="M9"/>
  <c r="B83"/>
  <c r="F82"/>
  <c r="A282"/>
  <c r="A316"/>
  <c r="A350"/>
  <c r="A384"/>
  <c r="C211"/>
  <c r="C219"/>
  <c r="C235"/>
  <c r="C227"/>
  <c r="A355"/>
  <c r="A321"/>
  <c r="A287"/>
  <c r="A276"/>
  <c r="F12" i="7"/>
  <c r="C40" i="8"/>
  <c r="M248"/>
  <c r="A250"/>
  <c r="P7" i="7"/>
  <c r="E49" i="8"/>
  <c r="A254"/>
  <c r="A232"/>
  <c r="A224"/>
  <c r="A216"/>
  <c r="A208"/>
  <c r="J8"/>
  <c r="G65"/>
  <c r="G63"/>
  <c r="B65"/>
  <c r="B63"/>
  <c r="G54"/>
  <c r="G56"/>
  <c r="A234"/>
  <c r="A233"/>
  <c r="A231"/>
  <c r="A226"/>
  <c r="A225"/>
  <c r="A223"/>
  <c r="A218"/>
  <c r="A217"/>
  <c r="A215"/>
  <c r="A210"/>
  <c r="A209"/>
  <c r="A207"/>
  <c r="A31" i="2"/>
  <c r="B27"/>
  <c r="A242" i="8"/>
  <c r="A244"/>
  <c r="F9"/>
  <c r="B49"/>
  <c r="C12" i="7"/>
  <c r="A310" i="8"/>
  <c r="A206"/>
  <c r="A230"/>
  <c r="A378"/>
  <c r="A222"/>
  <c r="A344"/>
  <c r="A214"/>
  <c r="E27" i="2"/>
  <c r="O16" i="8"/>
  <c r="P16"/>
  <c r="P15"/>
  <c r="O15"/>
  <c r="P13"/>
  <c r="O14"/>
  <c r="O13"/>
  <c r="C8"/>
  <c r="F81"/>
  <c r="C7"/>
  <c r="B81"/>
  <c r="C6"/>
  <c r="C5"/>
  <c r="A243"/>
  <c r="A275"/>
  <c r="A343"/>
  <c r="F80"/>
  <c r="B80"/>
  <c r="P6" i="7"/>
  <c r="P5"/>
  <c r="P4"/>
  <c r="P2"/>
  <c r="A4"/>
  <c r="J25" i="2"/>
  <c r="C42" i="8"/>
  <c r="A47"/>
  <c r="P21" i="2"/>
  <c r="P22"/>
  <c r="O22"/>
  <c r="O21"/>
  <c r="O20"/>
  <c r="P19"/>
  <c r="O19"/>
  <c r="C10" i="8"/>
  <c r="B82"/>
  <c r="A277"/>
  <c r="J43"/>
  <c r="A309"/>
  <c r="A377"/>
  <c r="A379"/>
  <c r="A245"/>
  <c r="A345"/>
  <c r="A311"/>
</calcChain>
</file>

<file path=xl/sharedStrings.xml><?xml version="1.0" encoding="utf-8"?>
<sst xmlns="http://schemas.openxmlformats.org/spreadsheetml/2006/main" count="6631" uniqueCount="2153">
  <si>
    <t>Blato na cetini</t>
  </si>
  <si>
    <t>Cista provo</t>
  </si>
  <si>
    <t>Donji proložac</t>
  </si>
  <si>
    <t>Drum</t>
  </si>
  <si>
    <t>Veliki prolog</t>
  </si>
  <si>
    <t>Srnjine</t>
  </si>
  <si>
    <t>Dugi rat</t>
  </si>
  <si>
    <t>Lokva rogoznica</t>
  </si>
  <si>
    <t>Baška voda</t>
  </si>
  <si>
    <t>Gornji humac</t>
  </si>
  <si>
    <t>Sumarin</t>
  </si>
  <si>
    <t>Stari grad</t>
  </si>
  <si>
    <t>Bogomolje</t>
  </si>
  <si>
    <t>Zablaće</t>
  </si>
  <si>
    <t>Čista velika</t>
  </si>
  <si>
    <t>Prvić luka</t>
  </si>
  <si>
    <t>Prvić šepurine</t>
  </si>
  <si>
    <t>Sv. Filip i jakov</t>
  </si>
  <si>
    <t>Biograd</t>
  </si>
  <si>
    <t>Starigrad-paklenica</t>
  </si>
  <si>
    <t>Veli iž</t>
  </si>
  <si>
    <t>Veli rat</t>
  </si>
  <si>
    <t>Novigrad</t>
  </si>
  <si>
    <t>Bijelo brdo</t>
  </si>
  <si>
    <t>Laslovo - korog</t>
  </si>
  <si>
    <t>Breznica našička</t>
  </si>
  <si>
    <t>Beli manastir</t>
  </si>
  <si>
    <t>Zmajevac</t>
  </si>
  <si>
    <t>Kneževi vinogradi</t>
  </si>
  <si>
    <t>Baranjsko petrovo selo</t>
  </si>
  <si>
    <t>Lug</t>
  </si>
  <si>
    <t>Levanjska varoš</t>
  </si>
  <si>
    <t>Satnica đakovačka</t>
  </si>
  <si>
    <t>Donja motičina</t>
  </si>
  <si>
    <t>Podravska moslavina</t>
  </si>
  <si>
    <t>Donji miholjac</t>
  </si>
  <si>
    <t>Miholjački poreč</t>
  </si>
  <si>
    <t>Podgajci podravski</t>
  </si>
  <si>
    <t>Stari jankovci</t>
  </si>
  <si>
    <t>Posavski podgajci</t>
  </si>
  <si>
    <t>Rokovci</t>
  </si>
  <si>
    <t>Babina greda</t>
  </si>
  <si>
    <t>Stari mikanovci</t>
  </si>
  <si>
    <t>Špišić bukovica</t>
  </si>
  <si>
    <t>Nova bukovica</t>
  </si>
  <si>
    <t>Pivnica slavonska</t>
  </si>
  <si>
    <t>Slavonski brod</t>
  </si>
  <si>
    <t>Donji andrijevci</t>
  </si>
  <si>
    <t>Slavonski šamac</t>
  </si>
  <si>
    <t>Velika kopanica</t>
  </si>
  <si>
    <t>Brodski stupnik</t>
  </si>
  <si>
    <t>Slavonski kobaš</t>
  </si>
  <si>
    <t>Nova gradiška</t>
  </si>
  <si>
    <t>Nova kapela</t>
  </si>
  <si>
    <t>Staro petrovo selo</t>
  </si>
  <si>
    <t>Gornji bogićevci</t>
  </si>
  <si>
    <t>Stara gradiška</t>
  </si>
  <si>
    <t>Sveti martin na muri</t>
  </si>
  <si>
    <t>Mursko središće</t>
  </si>
  <si>
    <t>Vratišinec</t>
  </si>
  <si>
    <t>Donji kraljevec</t>
  </si>
  <si>
    <t>Mala subotica</t>
  </si>
  <si>
    <t>Sveta marija</t>
  </si>
  <si>
    <t>Donji vidovec</t>
  </si>
  <si>
    <t>Donja dubrava</t>
  </si>
  <si>
    <t>V. Varaždinska županija</t>
  </si>
  <si>
    <t>Trnovec bartolovečki</t>
  </si>
  <si>
    <t>Kučan marof</t>
  </si>
  <si>
    <t>Sveti ilija</t>
  </si>
  <si>
    <t>Novi marof</t>
  </si>
  <si>
    <t>Ljubešćica</t>
  </si>
  <si>
    <t>Varaždinske toplice</t>
  </si>
  <si>
    <t>Visoko</t>
  </si>
  <si>
    <t>Breznički hum</t>
  </si>
  <si>
    <t>Bisag</t>
  </si>
  <si>
    <t>Mali bukovec</t>
  </si>
  <si>
    <t>Donji martijanec</t>
  </si>
  <si>
    <t>Sveti đurđ</t>
  </si>
  <si>
    <t>Donja voća</t>
  </si>
  <si>
    <t>Zrinski topolovac</t>
  </si>
  <si>
    <t>Veliko trojstvo</t>
  </si>
  <si>
    <t>Gornji draganec</t>
  </si>
  <si>
    <t>Veliki grđevac</t>
  </si>
  <si>
    <t>Velika pisanica</t>
  </si>
  <si>
    <t>Nova rača</t>
  </si>
  <si>
    <t>Veliko vukovje</t>
  </si>
  <si>
    <t>Kaniška iva</t>
  </si>
  <si>
    <t>Velika trnovitica</t>
  </si>
  <si>
    <t>Grubišno polje</t>
  </si>
  <si>
    <t>Veliki zdenci</t>
  </si>
  <si>
    <t>Končanica</t>
  </si>
  <si>
    <t>Martinska ves</t>
  </si>
  <si>
    <t>Velika ludina</t>
  </si>
  <si>
    <t>Repušnica</t>
  </si>
  <si>
    <t>Banova jaruga</t>
  </si>
  <si>
    <t>Husain</t>
  </si>
  <si>
    <t>Vrginmost</t>
  </si>
  <si>
    <t>Hrvatska kostajnica</t>
  </si>
  <si>
    <t>Hrvatska dubica</t>
  </si>
  <si>
    <t>Draganić</t>
  </si>
  <si>
    <t>Tušilović</t>
  </si>
  <si>
    <t>Duga resa</t>
  </si>
  <si>
    <t>Generalski stol</t>
  </si>
  <si>
    <t>Sveti ivan žabno</t>
  </si>
  <si>
    <t>Gornja rijeka</t>
  </si>
  <si>
    <t>Reka</t>
  </si>
  <si>
    <t>Koprivnički ivanec</t>
  </si>
  <si>
    <t>Novigrad podravski</t>
  </si>
  <si>
    <t>Novo virje</t>
  </si>
  <si>
    <t>Kloštar podravski</t>
  </si>
  <si>
    <t>Podravske sesvete</t>
  </si>
  <si>
    <t>Veliko trgovišće</t>
  </si>
  <si>
    <t>Krapinske toplice</t>
  </si>
  <si>
    <t>Vinagora</t>
  </si>
  <si>
    <t>Sveti križ začretje</t>
  </si>
  <si>
    <t>Hum na sutli</t>
  </si>
  <si>
    <t>Gornje jesenje</t>
  </si>
  <si>
    <t>Donja stubica</t>
  </si>
  <si>
    <t>Stubičke toplice</t>
  </si>
  <si>
    <t>Gornja stubica</t>
  </si>
  <si>
    <t>Marija bistrica</t>
  </si>
  <si>
    <t>Zlatar bistrica</t>
  </si>
  <si>
    <t>Novi golubovec</t>
  </si>
  <si>
    <t>Konjšćina</t>
  </si>
  <si>
    <t>Trgovišće</t>
  </si>
  <si>
    <t>Budinščina</t>
  </si>
  <si>
    <t>Kraljevec na sutli</t>
  </si>
  <si>
    <t>Zagorska sela</t>
  </si>
  <si>
    <t>Vele mune</t>
  </si>
  <si>
    <t>Jelenje</t>
  </si>
  <si>
    <t>Čavle</t>
  </si>
  <si>
    <t>Novi vinodolski</t>
  </si>
  <si>
    <t>Klenovica-žrnovnica</t>
  </si>
  <si>
    <t>Brod na kupi</t>
  </si>
  <si>
    <t>Brod moravice</t>
  </si>
  <si>
    <t>Ravna gora</t>
  </si>
  <si>
    <t>Crni lug</t>
  </si>
  <si>
    <t>Severin na kupi</t>
  </si>
  <si>
    <t>Mošćenička draga</t>
  </si>
  <si>
    <t>Bašćanska draga</t>
  </si>
  <si>
    <t>Osor</t>
  </si>
  <si>
    <t>Mali lošinj</t>
  </si>
  <si>
    <t>Veli lošinj</t>
  </si>
  <si>
    <t>XVIII. Istarska županija</t>
  </si>
  <si>
    <t>Pula</t>
  </si>
  <si>
    <t>Ližnjan</t>
  </si>
  <si>
    <t>Rovinj</t>
  </si>
  <si>
    <t>Bale</t>
  </si>
  <si>
    <t>Fažana</t>
  </si>
  <si>
    <t>Vodnjan</t>
  </si>
  <si>
    <t>Nedeščina</t>
  </si>
  <si>
    <t>Sveti petar u šumi</t>
  </si>
  <si>
    <t>Motovun</t>
  </si>
  <si>
    <t>Livade</t>
  </si>
  <si>
    <t>Oprtalj</t>
  </si>
  <si>
    <t>Grožnjan</t>
  </si>
  <si>
    <t>Poreč</t>
  </si>
  <si>
    <t>Nova vas</t>
  </si>
  <si>
    <t>Vižinada</t>
  </si>
  <si>
    <t>Sveti lovreč</t>
  </si>
  <si>
    <t>Červar porat</t>
  </si>
  <si>
    <t>Vrsar</t>
  </si>
  <si>
    <t>Funtana</t>
  </si>
  <si>
    <t>Buje</t>
  </si>
  <si>
    <t>Višnjan</t>
  </si>
  <si>
    <t>Kaštelir</t>
  </si>
  <si>
    <t>Tar</t>
  </si>
  <si>
    <t>Umag</t>
  </si>
  <si>
    <t>Brtonigla</t>
  </si>
  <si>
    <t>Savudrija</t>
  </si>
  <si>
    <t>Donje pazarište</t>
  </si>
  <si>
    <t>Plitvička jezera</t>
  </si>
  <si>
    <t>Ličko petrovo selo</t>
  </si>
  <si>
    <t>Donji lapac</t>
  </si>
  <si>
    <t>Sveti juraj</t>
  </si>
  <si>
    <t>10004</t>
  </si>
  <si>
    <t>10101</t>
  </si>
  <si>
    <t>10103</t>
  </si>
  <si>
    <t>10104</t>
  </si>
  <si>
    <t>10105</t>
  </si>
  <si>
    <t>10106</t>
  </si>
  <si>
    <t>10108</t>
  </si>
  <si>
    <t>10109</t>
  </si>
  <si>
    <t>10111</t>
  </si>
  <si>
    <t>10112</t>
  </si>
  <si>
    <t>10113</t>
  </si>
  <si>
    <t>10114</t>
  </si>
  <si>
    <t>10115</t>
  </si>
  <si>
    <t>10116</t>
  </si>
  <si>
    <t>10119</t>
  </si>
  <si>
    <t>10120</t>
  </si>
  <si>
    <t>10121</t>
  </si>
  <si>
    <t>10122</t>
  </si>
  <si>
    <t>10123</t>
  </si>
  <si>
    <t>10124</t>
  </si>
  <si>
    <t>10126</t>
  </si>
  <si>
    <t>10128</t>
  </si>
  <si>
    <t>10129</t>
  </si>
  <si>
    <t>10130</t>
  </si>
  <si>
    <t>10131</t>
  </si>
  <si>
    <t>10132</t>
  </si>
  <si>
    <t>10133</t>
  </si>
  <si>
    <t>10134</t>
  </si>
  <si>
    <t>10135</t>
  </si>
  <si>
    <t>10136</t>
  </si>
  <si>
    <t>10137</t>
  </si>
  <si>
    <t>10138</t>
  </si>
  <si>
    <t>10139</t>
  </si>
  <si>
    <t>10140</t>
  </si>
  <si>
    <t>10141</t>
  </si>
  <si>
    <t>10142</t>
  </si>
  <si>
    <t>10144</t>
  </si>
  <si>
    <t>10145</t>
  </si>
  <si>
    <t>10146</t>
  </si>
  <si>
    <t>10147</t>
  </si>
  <si>
    <t>10148</t>
  </si>
  <si>
    <t>10150</t>
  </si>
  <si>
    <t>10151</t>
  </si>
  <si>
    <t>10153</t>
  </si>
  <si>
    <t>10156</t>
  </si>
  <si>
    <t>10158</t>
  </si>
  <si>
    <t>10160</t>
  </si>
  <si>
    <t>10162</t>
  </si>
  <si>
    <t>10163</t>
  </si>
  <si>
    <t>10166</t>
  </si>
  <si>
    <t>10168</t>
  </si>
  <si>
    <t>10169</t>
  </si>
  <si>
    <t>10172</t>
  </si>
  <si>
    <t>10173</t>
  </si>
  <si>
    <t>10174</t>
  </si>
  <si>
    <t>10175</t>
  </si>
  <si>
    <t>10252</t>
  </si>
  <si>
    <t>10254</t>
  </si>
  <si>
    <t>10256</t>
  </si>
  <si>
    <t>10295</t>
  </si>
  <si>
    <t>10296</t>
  </si>
  <si>
    <t>10297</t>
  </si>
  <si>
    <t>10298</t>
  </si>
  <si>
    <t>10299</t>
  </si>
  <si>
    <t>10310</t>
  </si>
  <si>
    <t>10311</t>
  </si>
  <si>
    <t>10344</t>
  </si>
  <si>
    <t>10345</t>
  </si>
  <si>
    <t>10346</t>
  </si>
  <si>
    <t>10347</t>
  </si>
  <si>
    <t>10360</t>
  </si>
  <si>
    <t>10361</t>
  </si>
  <si>
    <t>10362</t>
  </si>
  <si>
    <t>10365</t>
  </si>
  <si>
    <t>10407</t>
  </si>
  <si>
    <t>10409</t>
  </si>
  <si>
    <t>10433</t>
  </si>
  <si>
    <t>10452</t>
  </si>
  <si>
    <t>20103</t>
  </si>
  <si>
    <t>20106</t>
  </si>
  <si>
    <t>20107</t>
  </si>
  <si>
    <t>20108</t>
  </si>
  <si>
    <t>20109</t>
  </si>
  <si>
    <t>20289</t>
  </si>
  <si>
    <t>21101</t>
  </si>
  <si>
    <t>21102</t>
  </si>
  <si>
    <t>21103</t>
  </si>
  <si>
    <t>21104</t>
  </si>
  <si>
    <t>21105</t>
  </si>
  <si>
    <t>21106</t>
  </si>
  <si>
    <t>21107</t>
  </si>
  <si>
    <t>21108</t>
  </si>
  <si>
    <t>21109</t>
  </si>
  <si>
    <t>21110</t>
  </si>
  <si>
    <t>21111</t>
  </si>
  <si>
    <t>21112</t>
  </si>
  <si>
    <t>21113</t>
  </si>
  <si>
    <t>21114</t>
  </si>
  <si>
    <t>21115</t>
  </si>
  <si>
    <t>21119</t>
  </si>
  <si>
    <t>21211</t>
  </si>
  <si>
    <t>21218</t>
  </si>
  <si>
    <t>21219</t>
  </si>
  <si>
    <t>21234</t>
  </si>
  <si>
    <t>21268</t>
  </si>
  <si>
    <t>21285</t>
  </si>
  <si>
    <t>21414</t>
  </si>
  <si>
    <t>21426</t>
  </si>
  <si>
    <t>21468</t>
  </si>
  <si>
    <t>22101</t>
  </si>
  <si>
    <t>22102</t>
  </si>
  <si>
    <t>22103</t>
  </si>
  <si>
    <t>22104</t>
  </si>
  <si>
    <t>22105</t>
  </si>
  <si>
    <t>22106</t>
  </si>
  <si>
    <t>22108</t>
  </si>
  <si>
    <t>23103</t>
  </si>
  <si>
    <t>23104</t>
  </si>
  <si>
    <t>23105</t>
  </si>
  <si>
    <t>23106</t>
  </si>
  <si>
    <t>23107</t>
  </si>
  <si>
    <t>31103</t>
  </si>
  <si>
    <t>31104</t>
  </si>
  <si>
    <t>31105</t>
  </si>
  <si>
    <t>31106</t>
  </si>
  <si>
    <t>31107</t>
  </si>
  <si>
    <t>31108</t>
  </si>
  <si>
    <t>31110</t>
  </si>
  <si>
    <t>31111</t>
  </si>
  <si>
    <t>31112</t>
  </si>
  <si>
    <t>31405</t>
  </si>
  <si>
    <t>32011</t>
  </si>
  <si>
    <t>32101</t>
  </si>
  <si>
    <t>32103</t>
  </si>
  <si>
    <t>32259</t>
  </si>
  <si>
    <t>32264</t>
  </si>
  <si>
    <t>33401</t>
  </si>
  <si>
    <t>34303</t>
  </si>
  <si>
    <t>34304</t>
  </si>
  <si>
    <t>35101</t>
  </si>
  <si>
    <t>35102</t>
  </si>
  <si>
    <t>35103</t>
  </si>
  <si>
    <t>35104</t>
  </si>
  <si>
    <t>35108</t>
  </si>
  <si>
    <t>40101</t>
  </si>
  <si>
    <t>40316</t>
  </si>
  <si>
    <t>42103</t>
  </si>
  <si>
    <t>42104</t>
  </si>
  <si>
    <t>42105</t>
  </si>
  <si>
    <t>42212</t>
  </si>
  <si>
    <t>42224</t>
  </si>
  <si>
    <t>42226</t>
  </si>
  <si>
    <t>43103</t>
  </si>
  <si>
    <t>43104</t>
  </si>
  <si>
    <t>43245</t>
  </si>
  <si>
    <t>43271</t>
  </si>
  <si>
    <t>43285</t>
  </si>
  <si>
    <t>44103</t>
  </si>
  <si>
    <t>44104</t>
  </si>
  <si>
    <t>44105</t>
  </si>
  <si>
    <t>44319</t>
  </si>
  <si>
    <t>44326</t>
  </si>
  <si>
    <t>47103</t>
  </si>
  <si>
    <t>47104</t>
  </si>
  <si>
    <t>47105</t>
  </si>
  <si>
    <t>47106</t>
  </si>
  <si>
    <t>47107</t>
  </si>
  <si>
    <t>47108</t>
  </si>
  <si>
    <t>48303</t>
  </si>
  <si>
    <t>48304</t>
  </si>
  <si>
    <t>48305</t>
  </si>
  <si>
    <t>49219</t>
  </si>
  <si>
    <t>51101</t>
  </si>
  <si>
    <t>51103</t>
  </si>
  <si>
    <t>51104</t>
  </si>
  <si>
    <t>51105</t>
  </si>
  <si>
    <t>51106</t>
  </si>
  <si>
    <t>51107</t>
  </si>
  <si>
    <t>51108</t>
  </si>
  <si>
    <t>51109</t>
  </si>
  <si>
    <t>51110</t>
  </si>
  <si>
    <t>51111</t>
  </si>
  <si>
    <t>51112</t>
  </si>
  <si>
    <t>51114</t>
  </si>
  <si>
    <t>51115</t>
  </si>
  <si>
    <t>51116</t>
  </si>
  <si>
    <t>51118</t>
  </si>
  <si>
    <t>51119</t>
  </si>
  <si>
    <t>51219</t>
  </si>
  <si>
    <t>51413</t>
  </si>
  <si>
    <t>51542</t>
  </si>
  <si>
    <t>51553</t>
  </si>
  <si>
    <t>52102</t>
  </si>
  <si>
    <t>52103</t>
  </si>
  <si>
    <t>52104</t>
  </si>
  <si>
    <t>52105</t>
  </si>
  <si>
    <t>52106</t>
  </si>
  <si>
    <t>52107</t>
  </si>
  <si>
    <t>52108</t>
  </si>
  <si>
    <t>52109</t>
  </si>
  <si>
    <t>52230</t>
  </si>
  <si>
    <t>52240</t>
  </si>
  <si>
    <t>52441</t>
  </si>
  <si>
    <t>52442</t>
  </si>
  <si>
    <t>52443</t>
  </si>
  <si>
    <t>Tesla Štedna banka</t>
  </si>
  <si>
    <r>
      <rPr>
        <b/>
        <sz val="10"/>
        <color indexed="8"/>
        <rFont val="Times New Roman"/>
        <family val="1"/>
        <charset val="238"/>
      </rPr>
      <t>Završetak provedbe mjera energetske obnove obiteljske kuće</t>
    </r>
    <r>
      <rPr>
        <sz val="10"/>
        <color indexed="8"/>
        <rFont val="Times New Roman"/>
        <family val="1"/>
        <charset val="238"/>
      </rPr>
      <t xml:space="preserve">
(upisati datum)</t>
    </r>
  </si>
  <si>
    <t>5. IZJAVA O NABAVLJENIM I UGRAĐENIM MATERIJALIMA I OPREMI</t>
  </si>
  <si>
    <t>sva 4</t>
  </si>
  <si>
    <t>sva 3</t>
  </si>
  <si>
    <r>
      <t xml:space="preserve">U rubrici </t>
    </r>
    <r>
      <rPr>
        <b/>
        <sz val="12"/>
        <color indexed="8"/>
        <rFont val="Times New Roman"/>
        <family val="1"/>
        <charset val="238"/>
      </rPr>
      <t xml:space="preserve">5. IZJAVA O NABAVLJENIM I UGRAĐENIM MATERIJALIMA I OPREMI </t>
    </r>
    <r>
      <rPr>
        <sz val="12"/>
        <color indexed="8"/>
        <rFont val="Times New Roman"/>
        <family val="1"/>
        <charset val="238"/>
      </rPr>
      <t>ista se generira na osnovu unesenih podataka</t>
    </r>
  </si>
  <si>
    <t>PREDLAŽE SE OBRAZAC ZAHTJEV ZA ISPLATU DONACIJE ISPISATI OBOSTRANO.</t>
  </si>
  <si>
    <r>
      <rPr>
        <b/>
        <sz val="10"/>
        <rFont val="Times New Roman"/>
        <family val="1"/>
        <charset val="238"/>
      </rPr>
      <t>3. UGRADNJA PLINSKOG KONDENZACIJSKOG KOTLA</t>
    </r>
    <r>
      <rPr>
        <sz val="10"/>
        <rFont val="Times New Roman"/>
        <family val="1"/>
        <charset val="238"/>
      </rPr>
      <t xml:space="preserve"> </t>
    </r>
  </si>
  <si>
    <t xml:space="preserve">Proizvođač i model plinskog kondenzacijskog kotla:
(podatak s pločice kotla) </t>
  </si>
  <si>
    <t>Korisnost sustava grijanja prije ugradnje kotla [%]:
(upisati korisnost sustava prije ugradnje plinskog kondenzacijskog kotla)</t>
  </si>
  <si>
    <t>Način grijanja prije ugradnje  kotla na biomasu:
(navesti način grijanja prije ugradnje  kotla na biomasu)</t>
  </si>
  <si>
    <r>
      <t>Ukupna površina ugrađenih solarnih toplinskih kolektora [m</t>
    </r>
    <r>
      <rPr>
        <vertAlign val="superscript"/>
        <sz val="10"/>
        <rFont val="Times New Roman"/>
        <family val="1"/>
        <charset val="238"/>
      </rPr>
      <t>2</t>
    </r>
    <r>
      <rPr>
        <sz val="10"/>
        <rFont val="Times New Roman"/>
        <family val="1"/>
        <charset val="238"/>
      </rPr>
      <t>]: 
(upisati ukupnu površinu solarnih toplinskih kolektora)</t>
    </r>
  </si>
  <si>
    <t>Energija iz drugih sustava u zgradi [kWh] 
(npr. solarni kolektori, kotlovi na biomasu, kotlovi na fosilna goriva)</t>
  </si>
  <si>
    <t xml:space="preserve"> Svi dokumenti se generiraju iz ove datoteke te je prvo potrebno popuniti Prijavni obrazac, odnosno kasnije, Zahtjev za isplatu</t>
  </si>
  <si>
    <t>Unijeti točan poštanski broj mjesta te se mjesto i županija automatski unose.</t>
  </si>
  <si>
    <r>
      <t xml:space="preserve">OVE UPUTE ZA POPUNJAVANJE PRIJAVNOG OBRASCA </t>
    </r>
    <r>
      <rPr>
        <b/>
        <u/>
        <sz val="14"/>
        <color indexed="10"/>
        <rFont val="Times New Roman"/>
        <family val="1"/>
        <charset val="238"/>
      </rPr>
      <t>NIJE POTREBNO</t>
    </r>
    <r>
      <rPr>
        <b/>
        <sz val="14"/>
        <color indexed="8"/>
        <rFont val="Times New Roman"/>
        <family val="1"/>
        <charset val="238"/>
      </rPr>
      <t xml:space="preserve"> DOSTAVLJATI ZAJEDNO S PONUDOM</t>
    </r>
  </si>
  <si>
    <r>
      <t xml:space="preserve">OVE UPUTE ZA POPUNJAVANJE OBRASCA </t>
    </r>
    <r>
      <rPr>
        <b/>
        <u/>
        <sz val="14"/>
        <color indexed="10"/>
        <rFont val="Times New Roman"/>
        <family val="1"/>
        <charset val="238"/>
      </rPr>
      <t>NIJE POTREBNO</t>
    </r>
    <r>
      <rPr>
        <b/>
        <sz val="14"/>
        <color indexed="8"/>
        <rFont val="Times New Roman"/>
        <family val="1"/>
        <charset val="238"/>
      </rPr>
      <t xml:space="preserve"> DOSTAVLJATI ZAJEDNO S ZAHTJEVOM</t>
    </r>
  </si>
  <si>
    <r>
      <t xml:space="preserve">PRIJAVNI OBRAZAC ZAJEDNO S OSTALIM TRAŽENIM DOKUMENTIMA I DATOTEKAMA POTREBNO JE </t>
    </r>
    <r>
      <rPr>
        <b/>
        <u/>
        <sz val="12"/>
        <color indexed="10"/>
        <rFont val="Times New Roman"/>
        <family val="1"/>
        <charset val="238"/>
      </rPr>
      <t>SNIMITI NA JEDAN</t>
    </r>
    <r>
      <rPr>
        <b/>
        <sz val="12"/>
        <color indexed="8"/>
        <rFont val="Times New Roman"/>
        <family val="1"/>
        <charset val="238"/>
      </rPr>
      <t xml:space="preserve"> OD MEDIJA (CD/DVD/USB) MEDIJ</t>
    </r>
  </si>
  <si>
    <r>
      <t xml:space="preserve">U rubrici </t>
    </r>
    <r>
      <rPr>
        <b/>
        <sz val="12"/>
        <color indexed="8"/>
        <rFont val="Times New Roman"/>
        <family val="1"/>
        <charset val="238"/>
      </rPr>
      <t>4. PODACI O CERTIFIKATU</t>
    </r>
    <r>
      <rPr>
        <sz val="12"/>
        <color indexed="8"/>
        <rFont val="Times New Roman"/>
        <family val="1"/>
        <charset val="238"/>
      </rPr>
      <t xml:space="preserve"> popuniti sve podatke o certifikatoru (isti se koriste i za generiranje Ugovora o cesiji), pri čemu se unosi oznaka ovlaštenja certifikatora unosi automatski, a zatim i oznaku izrađenog certifikata. Klikom na pojedinu ćeliju navedene su dodatne napomene o potrebnom unosu</t>
    </r>
  </si>
  <si>
    <r>
      <t>Koeficijent prolaska topline NAKON ugrađene toplinske zaštite, U [W/m</t>
    </r>
    <r>
      <rPr>
        <vertAlign val="superscript"/>
        <sz val="10"/>
        <rFont val="Times New Roman"/>
        <family val="1"/>
        <charset val="238"/>
      </rPr>
      <t>2</t>
    </r>
    <r>
      <rPr>
        <sz val="10"/>
        <rFont val="Times New Roman"/>
        <family val="1"/>
        <charset val="238"/>
      </rPr>
      <t>K]</t>
    </r>
  </si>
  <si>
    <t>Vrsta ugrađene toplinske izolacije
(npr. EPS)</t>
  </si>
  <si>
    <t>Debljina ugrađene toplinske izolacije
(npr. 12 cm)</t>
  </si>
  <si>
    <r>
      <t xml:space="preserve">1. nije dograđivana ili mijenjana u odnosu na dokument koji dokazuje njenu zakonitost (legalnost),
2. nije (ili je) zaštićeno kulturno dobro upisano u Registar kulturnih dobara Republike Hrvatske i da nije (ili je) u povijesno urbanoj cjelini koja je zaštićeno kulturno dobro, upisano u isti </t>
    </r>
    <r>
      <rPr>
        <i/>
        <sz val="14"/>
        <color indexed="8"/>
        <rFont val="Times New Roman"/>
        <family val="1"/>
        <charset val="238"/>
      </rPr>
      <t>(nepotrebno prekrižiti)</t>
    </r>
    <r>
      <rPr>
        <b/>
        <i/>
        <sz val="14"/>
        <color indexed="8"/>
        <rFont val="Times New Roman"/>
        <family val="1"/>
        <charset val="238"/>
      </rPr>
      <t>,</t>
    </r>
    <r>
      <rPr>
        <b/>
        <sz val="14"/>
        <color indexed="8"/>
        <rFont val="Times New Roman"/>
        <family val="1"/>
        <charset val="238"/>
      </rPr>
      <t xml:space="preserve">
3. da su svi suvlasnici suglasni s provođenjem njene energetske obnove,
4. da za planirane mjere na istoj nije ostvareno sufinanciranje po programu jedinice lokalne ili područne (regionalne) samouprave 
</t>
    </r>
  </si>
  <si>
    <t>I. Zagrebačka županija</t>
  </si>
  <si>
    <t>Županija</t>
  </si>
  <si>
    <t>II. Krapinsko-zagorska županija</t>
  </si>
  <si>
    <t>10000</t>
  </si>
  <si>
    <t>Zagreb</t>
  </si>
  <si>
    <t>XXI. Grad Zagreb</t>
  </si>
  <si>
    <t>III. Sisačko-moslavačka županija</t>
  </si>
  <si>
    <t>10010</t>
  </si>
  <si>
    <t>IV. Karlovačka županija</t>
  </si>
  <si>
    <t>10020</t>
  </si>
  <si>
    <t>10040</t>
  </si>
  <si>
    <t>VI. Koprivničko-križevačka županija</t>
  </si>
  <si>
    <t>10090</t>
  </si>
  <si>
    <t>VII. Bjelovarsko-bilogorska županija</t>
  </si>
  <si>
    <t>10110</t>
  </si>
  <si>
    <t>VIII. Primorsko-goranska županija</t>
  </si>
  <si>
    <t>10250</t>
  </si>
  <si>
    <t>Lučko</t>
  </si>
  <si>
    <t>IX. Ličko-senjska županija</t>
  </si>
  <si>
    <t>10251</t>
  </si>
  <si>
    <t>X. Virovitičko-podravska županija</t>
  </si>
  <si>
    <t>XI. Požeško-slavonska županija</t>
  </si>
  <si>
    <t>10255</t>
  </si>
  <si>
    <t>OIB</t>
  </si>
  <si>
    <t>XII. Brodsko-posavska županija</t>
  </si>
  <si>
    <t>10257</t>
  </si>
  <si>
    <t>Brezovica</t>
  </si>
  <si>
    <t>Naziv banke</t>
  </si>
  <si>
    <t>XIII. Zadarska županija</t>
  </si>
  <si>
    <t>10290</t>
  </si>
  <si>
    <t>Zaprešić</t>
  </si>
  <si>
    <t>HR</t>
  </si>
  <si>
    <t>XIV. Osječko-baranjska županija</t>
  </si>
  <si>
    <t>10291</t>
  </si>
  <si>
    <t>XV. Šibensko-kninska županija</t>
  </si>
  <si>
    <t>10292</t>
  </si>
  <si>
    <t>Šenkovec</t>
  </si>
  <si>
    <t>XVI. Vukovarsko-srijemska županija</t>
  </si>
  <si>
    <t>10293</t>
  </si>
  <si>
    <t>Dubravica</t>
  </si>
  <si>
    <t>XVII. Splitsko-dalmatinska županija</t>
  </si>
  <si>
    <t>10294</t>
  </si>
  <si>
    <t>XIX. Dubrovačko-neretvanska županija</t>
  </si>
  <si>
    <t>XX. Međimurska županija</t>
  </si>
  <si>
    <t>10312</t>
  </si>
  <si>
    <t>10313</t>
  </si>
  <si>
    <t>10314</t>
  </si>
  <si>
    <t>Križ</t>
  </si>
  <si>
    <t>Iznos</t>
  </si>
  <si>
    <t>10315</t>
  </si>
  <si>
    <t>Novoselec</t>
  </si>
  <si>
    <t>10316</t>
  </si>
  <si>
    <t>10340</t>
  </si>
  <si>
    <t>Vrbovec</t>
  </si>
  <si>
    <t>10342</t>
  </si>
  <si>
    <t>Dubrava</t>
  </si>
  <si>
    <t>10363</t>
  </si>
  <si>
    <t>Belovar</t>
  </si>
  <si>
    <t>10370</t>
  </si>
  <si>
    <t>10372</t>
  </si>
  <si>
    <t>Oborovo</t>
  </si>
  <si>
    <t>10373</t>
  </si>
  <si>
    <t>10380</t>
  </si>
  <si>
    <t>10381</t>
  </si>
  <si>
    <t>Bedenica</t>
  </si>
  <si>
    <t>20242</t>
  </si>
  <si>
    <t>Oskorušno</t>
  </si>
  <si>
    <t>20243</t>
  </si>
  <si>
    <t>Kuna</t>
  </si>
  <si>
    <t>20244</t>
  </si>
  <si>
    <t>Potomje</t>
  </si>
  <si>
    <t>20245</t>
  </si>
  <si>
    <t>Trstenik</t>
  </si>
  <si>
    <t>20246</t>
  </si>
  <si>
    <t>Janjina</t>
  </si>
  <si>
    <t>20247</t>
  </si>
  <si>
    <t>Žuljana</t>
  </si>
  <si>
    <t>20248</t>
  </si>
  <si>
    <t>20250</t>
  </si>
  <si>
    <t>Orebić</t>
  </si>
  <si>
    <t>20260</t>
  </si>
  <si>
    <t>Korčula</t>
  </si>
  <si>
    <t>20263</t>
  </si>
  <si>
    <t>Lumbarda</t>
  </si>
  <si>
    <t>20264</t>
  </si>
  <si>
    <t>Račišće</t>
  </si>
  <si>
    <t>20267</t>
  </si>
  <si>
    <t>Kućište</t>
  </si>
  <si>
    <t>20269</t>
  </si>
  <si>
    <t>20270</t>
  </si>
  <si>
    <t>20271</t>
  </si>
  <si>
    <t>Blato</t>
  </si>
  <si>
    <t>20272</t>
  </si>
  <si>
    <t>Smokvica</t>
  </si>
  <si>
    <t>20273</t>
  </si>
  <si>
    <t>Čara</t>
  </si>
  <si>
    <t>20274</t>
  </si>
  <si>
    <t>Pupnat</t>
  </si>
  <si>
    <t>20275</t>
  </si>
  <si>
    <t>Žrnovo</t>
  </si>
  <si>
    <t>20278</t>
  </si>
  <si>
    <t>20290</t>
  </si>
  <si>
    <t>Lastovo</t>
  </si>
  <si>
    <t>20340</t>
  </si>
  <si>
    <t>Ploče</t>
  </si>
  <si>
    <t>20341</t>
  </si>
  <si>
    <t>Mjesto i datum</t>
  </si>
  <si>
    <t>Podnositelj ponude</t>
  </si>
  <si>
    <t>20342</t>
  </si>
  <si>
    <t>20343</t>
  </si>
  <si>
    <t>Rogotin</t>
  </si>
  <si>
    <t>20344</t>
  </si>
  <si>
    <t>20345</t>
  </si>
  <si>
    <t>Staševica</t>
  </si>
  <si>
    <t>20350</t>
  </si>
  <si>
    <t>Metković</t>
  </si>
  <si>
    <t>20352</t>
  </si>
  <si>
    <t>Vid</t>
  </si>
  <si>
    <t>20353</t>
  </si>
  <si>
    <t>Mlinište</t>
  </si>
  <si>
    <t>20355</t>
  </si>
  <si>
    <t>Opuzen</t>
  </si>
  <si>
    <t>20356</t>
  </si>
  <si>
    <t>Klek</t>
  </si>
  <si>
    <t>20357</t>
  </si>
  <si>
    <t>Blace</t>
  </si>
  <si>
    <t>21000</t>
  </si>
  <si>
    <t>Split</t>
  </si>
  <si>
    <t>21201</t>
  </si>
  <si>
    <t>Prgomet</t>
  </si>
  <si>
    <t>21202</t>
  </si>
  <si>
    <t>Lećevica</t>
  </si>
  <si>
    <t>21203</t>
  </si>
  <si>
    <t>21204</t>
  </si>
  <si>
    <t>Dugopolje</t>
  </si>
  <si>
    <t>21206</t>
  </si>
  <si>
    <t>21207</t>
  </si>
  <si>
    <t>Kostanje</t>
  </si>
  <si>
    <t>21208</t>
  </si>
  <si>
    <t>21209</t>
  </si>
  <si>
    <t>Mravince</t>
  </si>
  <si>
    <t>21210</t>
  </si>
  <si>
    <t>Solin</t>
  </si>
  <si>
    <t>21212</t>
  </si>
  <si>
    <t>21213</t>
  </si>
  <si>
    <t>21214</t>
  </si>
  <si>
    <t>21215</t>
  </si>
  <si>
    <t>21216</t>
  </si>
  <si>
    <t>21217</t>
  </si>
  <si>
    <t>21220</t>
  </si>
  <si>
    <t>Trogir</t>
  </si>
  <si>
    <t>21222</t>
  </si>
  <si>
    <t>Marina</t>
  </si>
  <si>
    <t>21223</t>
  </si>
  <si>
    <t>21224</t>
  </si>
  <si>
    <t>Slatine</t>
  </si>
  <si>
    <t>21225</t>
  </si>
  <si>
    <t>21226</t>
  </si>
  <si>
    <t>Vinišće</t>
  </si>
  <si>
    <t>21227</t>
  </si>
  <si>
    <t>21228</t>
  </si>
  <si>
    <t>21230</t>
  </si>
  <si>
    <t>Sinj</t>
  </si>
  <si>
    <t>21231</t>
  </si>
  <si>
    <t>Klis</t>
  </si>
  <si>
    <t>21232</t>
  </si>
  <si>
    <t>Dicmo</t>
  </si>
  <si>
    <t>21233</t>
  </si>
  <si>
    <t>Hrvace</t>
  </si>
  <si>
    <t>21236</t>
  </si>
  <si>
    <t>Vrlika</t>
  </si>
  <si>
    <t>21238</t>
  </si>
  <si>
    <t>21240</t>
  </si>
  <si>
    <t>Trilj</t>
  </si>
  <si>
    <t>21241</t>
  </si>
  <si>
    <t>21242</t>
  </si>
  <si>
    <t>Grab</t>
  </si>
  <si>
    <t>21244</t>
  </si>
  <si>
    <t>21246</t>
  </si>
  <si>
    <t>Aržano</t>
  </si>
  <si>
    <t>21247</t>
  </si>
  <si>
    <t>Neorić</t>
  </si>
  <si>
    <t>21250</t>
  </si>
  <si>
    <t>Šestanovac</t>
  </si>
  <si>
    <t>21251</t>
  </si>
  <si>
    <t>Žrnovnica</t>
  </si>
  <si>
    <t>21252</t>
  </si>
  <si>
    <t>Tugare</t>
  </si>
  <si>
    <t>21253</t>
  </si>
  <si>
    <t>Gata</t>
  </si>
  <si>
    <t>21254</t>
  </si>
  <si>
    <t>21255</t>
  </si>
  <si>
    <t>Zadvarje</t>
  </si>
  <si>
    <t>21256</t>
  </si>
  <si>
    <t>21257</t>
  </si>
  <si>
    <t>Lovreć</t>
  </si>
  <si>
    <t>21260</t>
  </si>
  <si>
    <t>Imotski</t>
  </si>
  <si>
    <t>21261</t>
  </si>
  <si>
    <t>Runović</t>
  </si>
  <si>
    <t>21262</t>
  </si>
  <si>
    <t>Kamenmost</t>
  </si>
  <si>
    <t>21263</t>
  </si>
  <si>
    <t>Krivodol</t>
  </si>
  <si>
    <t>21264</t>
  </si>
  <si>
    <t>21265</t>
  </si>
  <si>
    <t>Studenci</t>
  </si>
  <si>
    <t>21266</t>
  </si>
  <si>
    <t>Zmijavci</t>
  </si>
  <si>
    <t>21270</t>
  </si>
  <si>
    <t>Zagvozd</t>
  </si>
  <si>
    <t>21271</t>
  </si>
  <si>
    <t>Grabovac</t>
  </si>
  <si>
    <t>21272</t>
  </si>
  <si>
    <t>Slivno</t>
  </si>
  <si>
    <t>21275</t>
  </si>
  <si>
    <t>Dragljane</t>
  </si>
  <si>
    <t>21276</t>
  </si>
  <si>
    <t>Vrgorac</t>
  </si>
  <si>
    <t>21277</t>
  </si>
  <si>
    <t>21292</t>
  </si>
  <si>
    <t>21300</t>
  </si>
  <si>
    <t>Makarska</t>
  </si>
  <si>
    <t>21310</t>
  </si>
  <si>
    <t>Omiš</t>
  </si>
  <si>
    <t>21311</t>
  </si>
  <si>
    <t>Stobreč</t>
  </si>
  <si>
    <t>21312</t>
  </si>
  <si>
    <t>Podstrana</t>
  </si>
  <si>
    <t>21314</t>
  </si>
  <si>
    <t>Jesenice</t>
  </si>
  <si>
    <t>21315</t>
  </si>
  <si>
    <t>21317</t>
  </si>
  <si>
    <t>21318</t>
  </si>
  <si>
    <t>Mimice</t>
  </si>
  <si>
    <t>21320</t>
  </si>
  <si>
    <t>21322</t>
  </si>
  <si>
    <t>Brela</t>
  </si>
  <si>
    <t>21323</t>
  </si>
  <si>
    <t>Promajna</t>
  </si>
  <si>
    <t>21325</t>
  </si>
  <si>
    <t>Tučepi</t>
  </si>
  <si>
    <t>21327</t>
  </si>
  <si>
    <t>Podgora</t>
  </si>
  <si>
    <t>21328</t>
  </si>
  <si>
    <t>Drašnice</t>
  </si>
  <si>
    <t>21329</t>
  </si>
  <si>
    <t>Igrane</t>
  </si>
  <si>
    <t>21330</t>
  </si>
  <si>
    <t>Gradac</t>
  </si>
  <si>
    <t>21333</t>
  </si>
  <si>
    <t>Drvenik</t>
  </si>
  <si>
    <t>21334</t>
  </si>
  <si>
    <t>Zaostrog</t>
  </si>
  <si>
    <t>21335</t>
  </si>
  <si>
    <t>Podaca</t>
  </si>
  <si>
    <t>21400</t>
  </si>
  <si>
    <t>Supetar</t>
  </si>
  <si>
    <t>21403</t>
  </si>
  <si>
    <t>Sutivan</t>
  </si>
  <si>
    <t>21404</t>
  </si>
  <si>
    <t>Ložišća</t>
  </si>
  <si>
    <t>21405</t>
  </si>
  <si>
    <t>Milna</t>
  </si>
  <si>
    <t>21410</t>
  </si>
  <si>
    <t>Postira</t>
  </si>
  <si>
    <t>21412</t>
  </si>
  <si>
    <t>Pučišća</t>
  </si>
  <si>
    <t>21413</t>
  </si>
  <si>
    <t>Povlja</t>
  </si>
  <si>
    <t>21420</t>
  </si>
  <si>
    <t>Bol</t>
  </si>
  <si>
    <t>21423</t>
  </si>
  <si>
    <t>Nerežišća</t>
  </si>
  <si>
    <t>21424</t>
  </si>
  <si>
    <t>Pražnica</t>
  </si>
  <si>
    <t>21425</t>
  </si>
  <si>
    <t>Selca</t>
  </si>
  <si>
    <t>21430</t>
  </si>
  <si>
    <t>Grohote</t>
  </si>
  <si>
    <t>21432</t>
  </si>
  <si>
    <t>Stomorska</t>
  </si>
  <si>
    <t>21450</t>
  </si>
  <si>
    <t>Hvar</t>
  </si>
  <si>
    <t>21454</t>
  </si>
  <si>
    <t>Brusje</t>
  </si>
  <si>
    <t>21460</t>
  </si>
  <si>
    <t>21462</t>
  </si>
  <si>
    <t>Vrbanj</t>
  </si>
  <si>
    <t>21463</t>
  </si>
  <si>
    <t>Vrboska</t>
  </si>
  <si>
    <t>21465</t>
  </si>
  <si>
    <t>Jelsa</t>
  </si>
  <si>
    <t>21466</t>
  </si>
  <si>
    <t>Zastražišće</t>
  </si>
  <si>
    <t>21467</t>
  </si>
  <si>
    <t>Gdinj</t>
  </si>
  <si>
    <t>21469</t>
  </si>
  <si>
    <t>Sućuraj</t>
  </si>
  <si>
    <t>21480</t>
  </si>
  <si>
    <t>Vis</t>
  </si>
  <si>
    <t>21483</t>
  </si>
  <si>
    <t>Podšpilje</t>
  </si>
  <si>
    <t>21485</t>
  </si>
  <si>
    <t>Komiža</t>
  </si>
  <si>
    <t>22000</t>
  </si>
  <si>
    <t>Šibenik</t>
  </si>
  <si>
    <t>22030</t>
  </si>
  <si>
    <t>22202</t>
  </si>
  <si>
    <t>Primošten</t>
  </si>
  <si>
    <t>22203</t>
  </si>
  <si>
    <t>Rogoznica</t>
  </si>
  <si>
    <t>22205</t>
  </si>
  <si>
    <t>Perković</t>
  </si>
  <si>
    <t>22211</t>
  </si>
  <si>
    <t>Vodice</t>
  </si>
  <si>
    <t>22212</t>
  </si>
  <si>
    <t>Tribunj</t>
  </si>
  <si>
    <t>22213</t>
  </si>
  <si>
    <t>Pirovac</t>
  </si>
  <si>
    <t>22214</t>
  </si>
  <si>
    <t>22215</t>
  </si>
  <si>
    <t>Zaton</t>
  </si>
  <si>
    <t>22221</t>
  </si>
  <si>
    <t>Lozovac</t>
  </si>
  <si>
    <t>22222</t>
  </si>
  <si>
    <t>Skradin</t>
  </si>
  <si>
    <t>22232</t>
  </si>
  <si>
    <t>Zlarin</t>
  </si>
  <si>
    <t>22233</t>
  </si>
  <si>
    <t>22234</t>
  </si>
  <si>
    <t>22235</t>
  </si>
  <si>
    <t>Kaprije</t>
  </si>
  <si>
    <t>22236</t>
  </si>
  <si>
    <t>Žirje</t>
  </si>
  <si>
    <t>22240</t>
  </si>
  <si>
    <t>Tisno</t>
  </si>
  <si>
    <t>22242</t>
  </si>
  <si>
    <t>Jezera</t>
  </si>
  <si>
    <t>22243</t>
  </si>
  <si>
    <t>Murter</t>
  </si>
  <si>
    <t>22244</t>
  </si>
  <si>
    <t>Betina</t>
  </si>
  <si>
    <t>22300</t>
  </si>
  <si>
    <t>Knin</t>
  </si>
  <si>
    <t>22301</t>
  </si>
  <si>
    <t>Golubić</t>
  </si>
  <si>
    <t>22303</t>
  </si>
  <si>
    <t>Oklaj</t>
  </si>
  <si>
    <t>22305</t>
  </si>
  <si>
    <t>Kistanje</t>
  </si>
  <si>
    <t>22310</t>
  </si>
  <si>
    <t>Kijevo</t>
  </si>
  <si>
    <t>22320</t>
  </si>
  <si>
    <t>Drniš</t>
  </si>
  <si>
    <t>22321</t>
  </si>
  <si>
    <t>Siverić</t>
  </si>
  <si>
    <t>22322</t>
  </si>
  <si>
    <t>Ružić</t>
  </si>
  <si>
    <t>22323</t>
  </si>
  <si>
    <t>Unešić</t>
  </si>
  <si>
    <t>22324</t>
  </si>
  <si>
    <t>Drinovci</t>
  </si>
  <si>
    <t>23000</t>
  </si>
  <si>
    <t>Zadar</t>
  </si>
  <si>
    <t>23205</t>
  </si>
  <si>
    <t>Bibinje</t>
  </si>
  <si>
    <t>23206</t>
  </si>
  <si>
    <t>Sukošan</t>
  </si>
  <si>
    <t>23207</t>
  </si>
  <si>
    <t>23210</t>
  </si>
  <si>
    <t>23211</t>
  </si>
  <si>
    <t>Pakoštane</t>
  </si>
  <si>
    <t>23212</t>
  </si>
  <si>
    <t>Tkon</t>
  </si>
  <si>
    <t>23222</t>
  </si>
  <si>
    <t>Zemunik</t>
  </si>
  <si>
    <t>23223</t>
  </si>
  <si>
    <t>Škabrnja</t>
  </si>
  <si>
    <t>23226</t>
  </si>
  <si>
    <t>Pridraga</t>
  </si>
  <si>
    <t>23231</t>
  </si>
  <si>
    <t>Petrčane</t>
  </si>
  <si>
    <t>23232</t>
  </si>
  <si>
    <t>Nin</t>
  </si>
  <si>
    <t>23233</t>
  </si>
  <si>
    <t>23234</t>
  </si>
  <si>
    <t>Vir</t>
  </si>
  <si>
    <t>23235</t>
  </si>
  <si>
    <t>Vrsi</t>
  </si>
  <si>
    <t>23241</t>
  </si>
  <si>
    <t>Poličnik</t>
  </si>
  <si>
    <t>23242</t>
  </si>
  <si>
    <t>Posedarje</t>
  </si>
  <si>
    <t>23243</t>
  </si>
  <si>
    <t>Jasenice</t>
  </si>
  <si>
    <t>23244</t>
  </si>
  <si>
    <t>23248</t>
  </si>
  <si>
    <t>Ražanac</t>
  </si>
  <si>
    <t>23249</t>
  </si>
  <si>
    <t>Povljana</t>
  </si>
  <si>
    <t>23250</t>
  </si>
  <si>
    <t>Pag</t>
  </si>
  <si>
    <t>23251</t>
  </si>
  <si>
    <t>Kolan</t>
  </si>
  <si>
    <t>23262</t>
  </si>
  <si>
    <t>Pašman</t>
  </si>
  <si>
    <t>23263</t>
  </si>
  <si>
    <t>Ždrelac</t>
  </si>
  <si>
    <t>23264</t>
  </si>
  <si>
    <t>Neviđane</t>
  </si>
  <si>
    <t>23271</t>
  </si>
  <si>
    <t>Kukljica</t>
  </si>
  <si>
    <t>23272</t>
  </si>
  <si>
    <t>Kali</t>
  </si>
  <si>
    <t>23273</t>
  </si>
  <si>
    <t>Preko</t>
  </si>
  <si>
    <t>23274</t>
  </si>
  <si>
    <t>Lukoran</t>
  </si>
  <si>
    <t>23275</t>
  </si>
  <si>
    <t>Ugljan</t>
  </si>
  <si>
    <t>23281</t>
  </si>
  <si>
    <t>Sali</t>
  </si>
  <si>
    <t>23282</t>
  </si>
  <si>
    <t>Žman</t>
  </si>
  <si>
    <t>23283</t>
  </si>
  <si>
    <t>Rava</t>
  </si>
  <si>
    <t>23284</t>
  </si>
  <si>
    <t>23285</t>
  </si>
  <si>
    <t>Brbinj</t>
  </si>
  <si>
    <t>23286</t>
  </si>
  <si>
    <t>Božava</t>
  </si>
  <si>
    <t>23287</t>
  </si>
  <si>
    <t>23291</t>
  </si>
  <si>
    <t>Sestrunj</t>
  </si>
  <si>
    <t>23292</t>
  </si>
  <si>
    <t>Molat</t>
  </si>
  <si>
    <t>23293</t>
  </si>
  <si>
    <t>Ist</t>
  </si>
  <si>
    <t>23294</t>
  </si>
  <si>
    <t>Premuda</t>
  </si>
  <si>
    <t>23295</t>
  </si>
  <si>
    <t>Silba</t>
  </si>
  <si>
    <t>23296</t>
  </si>
  <si>
    <t>Olib</t>
  </si>
  <si>
    <t>23312</t>
  </si>
  <si>
    <t>23420</t>
  </si>
  <si>
    <t>Benkovac</t>
  </si>
  <si>
    <t>23422</t>
  </si>
  <si>
    <t>Stankovci</t>
  </si>
  <si>
    <t>23423</t>
  </si>
  <si>
    <t>Polača</t>
  </si>
  <si>
    <t>23440</t>
  </si>
  <si>
    <t>Gračac</t>
  </si>
  <si>
    <t>23445</t>
  </si>
  <si>
    <t>Srb</t>
  </si>
  <si>
    <t>23450</t>
  </si>
  <si>
    <t>Obrovac</t>
  </si>
  <si>
    <t>23452</t>
  </si>
  <si>
    <t>Karin</t>
  </si>
  <si>
    <t>31000</t>
  </si>
  <si>
    <t>Osijek</t>
  </si>
  <si>
    <t>31204</t>
  </si>
  <si>
    <t>31205</t>
  </si>
  <si>
    <t>Aljmaš</t>
  </si>
  <si>
    <t>31206</t>
  </si>
  <si>
    <t>Erdut</t>
  </si>
  <si>
    <t>31207</t>
  </si>
  <si>
    <t>Tenja</t>
  </si>
  <si>
    <t>31208</t>
  </si>
  <si>
    <t>Petrijevci</t>
  </si>
  <si>
    <t>31214</t>
  </si>
  <si>
    <t>31215</t>
  </si>
  <si>
    <t>Ernestinovo</t>
  </si>
  <si>
    <t>31216</t>
  </si>
  <si>
    <t>Antunovac</t>
  </si>
  <si>
    <t>31220</t>
  </si>
  <si>
    <t>Višnjevac</t>
  </si>
  <si>
    <t>31222</t>
  </si>
  <si>
    <t>Bizovac</t>
  </si>
  <si>
    <t>31223</t>
  </si>
  <si>
    <t>Brođanci</t>
  </si>
  <si>
    <t>31224</t>
  </si>
  <si>
    <t>Koška</t>
  </si>
  <si>
    <t>31225</t>
  </si>
  <si>
    <t>31226</t>
  </si>
  <si>
    <t>Dalj</t>
  </si>
  <si>
    <t>31227</t>
  </si>
  <si>
    <t>Zelčin</t>
  </si>
  <si>
    <t>31300</t>
  </si>
  <si>
    <t>31302</t>
  </si>
  <si>
    <t>Kneževo</t>
  </si>
  <si>
    <t>31303</t>
  </si>
  <si>
    <t>Popovac</t>
  </si>
  <si>
    <t>31304</t>
  </si>
  <si>
    <t>Duboševica</t>
  </si>
  <si>
    <t>31305</t>
  </si>
  <si>
    <t>Draž</t>
  </si>
  <si>
    <t>31306</t>
  </si>
  <si>
    <t>Batina</t>
  </si>
  <si>
    <t>31307</t>
  </si>
  <si>
    <t>31309</t>
  </si>
  <si>
    <t>31315</t>
  </si>
  <si>
    <t>Karanac</t>
  </si>
  <si>
    <t>31321</t>
  </si>
  <si>
    <t>Petlovac</t>
  </si>
  <si>
    <t>31322</t>
  </si>
  <si>
    <t>31324</t>
  </si>
  <si>
    <t>Jagodnjak</t>
  </si>
  <si>
    <t>31325</t>
  </si>
  <si>
    <t>Čeminac</t>
  </si>
  <si>
    <t>31326</t>
  </si>
  <si>
    <t>Darda</t>
  </si>
  <si>
    <t>31327</t>
  </si>
  <si>
    <t>Bilje</t>
  </si>
  <si>
    <t>31328</t>
  </si>
  <si>
    <t>31400</t>
  </si>
  <si>
    <t>Đakovo</t>
  </si>
  <si>
    <t>31401</t>
  </si>
  <si>
    <t>Viškovci</t>
  </si>
  <si>
    <t>31402</t>
  </si>
  <si>
    <t>Semeljci</t>
  </si>
  <si>
    <t>31403</t>
  </si>
  <si>
    <t>Vuka</t>
  </si>
  <si>
    <t>31404</t>
  </si>
  <si>
    <t>Vladislavci</t>
  </si>
  <si>
    <t>31410</t>
  </si>
  <si>
    <t>Strizivojna</t>
  </si>
  <si>
    <t>31411</t>
  </si>
  <si>
    <t>Trnava</t>
  </si>
  <si>
    <t>31416</t>
  </si>
  <si>
    <t>31417</t>
  </si>
  <si>
    <t>Piškorevci</t>
  </si>
  <si>
    <t>31418</t>
  </si>
  <si>
    <t>Drenje</t>
  </si>
  <si>
    <t>31421</t>
  </si>
  <si>
    <t>31422</t>
  </si>
  <si>
    <t>Gorjani</t>
  </si>
  <si>
    <t>31424</t>
  </si>
  <si>
    <t>Punitovci</t>
  </si>
  <si>
    <t>31431</t>
  </si>
  <si>
    <t>Čepin</t>
  </si>
  <si>
    <t>31432</t>
  </si>
  <si>
    <t>Budimci</t>
  </si>
  <si>
    <t>31433</t>
  </si>
  <si>
    <t>Podgorač</t>
  </si>
  <si>
    <t>31500</t>
  </si>
  <si>
    <t>Našice</t>
  </si>
  <si>
    <t>31511</t>
  </si>
  <si>
    <t>Đurđenovac</t>
  </si>
  <si>
    <t>31512</t>
  </si>
  <si>
    <t>Feričanci</t>
  </si>
  <si>
    <t>31513</t>
  </si>
  <si>
    <t>31530</t>
  </si>
  <si>
    <t>31531</t>
  </si>
  <si>
    <t>Viljevo</t>
  </si>
  <si>
    <t>31540</t>
  </si>
  <si>
    <t>31542</t>
  </si>
  <si>
    <t>Magadenovac</t>
  </si>
  <si>
    <t>31543</t>
  </si>
  <si>
    <t>31550</t>
  </si>
  <si>
    <t>Valpovo</t>
  </si>
  <si>
    <t>31551</t>
  </si>
  <si>
    <t>Belišće</t>
  </si>
  <si>
    <t>31552</t>
  </si>
  <si>
    <t>31554</t>
  </si>
  <si>
    <t>Gat</t>
  </si>
  <si>
    <t>31555</t>
  </si>
  <si>
    <t>Marijanci</t>
  </si>
  <si>
    <t>32000</t>
  </si>
  <si>
    <t>Vukovar</t>
  </si>
  <si>
    <t>32010</t>
  </si>
  <si>
    <t>32100</t>
  </si>
  <si>
    <t>Vinkovci</t>
  </si>
  <si>
    <t>32212</t>
  </si>
  <si>
    <t>Gaboš</t>
  </si>
  <si>
    <t>32213</t>
  </si>
  <si>
    <t>Markušica</t>
  </si>
  <si>
    <t>32214</t>
  </si>
  <si>
    <t>Tordinci</t>
  </si>
  <si>
    <t>32221</t>
  </si>
  <si>
    <t>Nuštar</t>
  </si>
  <si>
    <t>32222</t>
  </si>
  <si>
    <t>Bršadin</t>
  </si>
  <si>
    <t>32224</t>
  </si>
  <si>
    <t>Trpinja</t>
  </si>
  <si>
    <t>32225</t>
  </si>
  <si>
    <t>Bobota</t>
  </si>
  <si>
    <t>32227</t>
  </si>
  <si>
    <t>Borovo</t>
  </si>
  <si>
    <t>32229</t>
  </si>
  <si>
    <t>Petrovci</t>
  </si>
  <si>
    <t>32232</t>
  </si>
  <si>
    <t>Sotin</t>
  </si>
  <si>
    <t>32234</t>
  </si>
  <si>
    <t>Šarengrad</t>
  </si>
  <si>
    <t>32235</t>
  </si>
  <si>
    <t>Bapska</t>
  </si>
  <si>
    <t>32236</t>
  </si>
  <si>
    <t>Ilok</t>
  </si>
  <si>
    <t>32237</t>
  </si>
  <si>
    <t>Lovas</t>
  </si>
  <si>
    <t>32238</t>
  </si>
  <si>
    <t>Čakovci</t>
  </si>
  <si>
    <t>32239</t>
  </si>
  <si>
    <t>Negoslavci</t>
  </si>
  <si>
    <t>32241</t>
  </si>
  <si>
    <t>32242</t>
  </si>
  <si>
    <t>Slakovci</t>
  </si>
  <si>
    <t>32243</t>
  </si>
  <si>
    <t>Orolik</t>
  </si>
  <si>
    <t>32244</t>
  </si>
  <si>
    <t>Đeletovci</t>
  </si>
  <si>
    <t>32245</t>
  </si>
  <si>
    <t>Nijemci</t>
  </si>
  <si>
    <t>32246</t>
  </si>
  <si>
    <t>Lipovac</t>
  </si>
  <si>
    <t>32247</t>
  </si>
  <si>
    <t>Banovci</t>
  </si>
  <si>
    <t>32248</t>
  </si>
  <si>
    <t>Ilača</t>
  </si>
  <si>
    <t>32249</t>
  </si>
  <si>
    <t>Tovarnik</t>
  </si>
  <si>
    <t>32251</t>
  </si>
  <si>
    <t>Privlaka</t>
  </si>
  <si>
    <t>32252</t>
  </si>
  <si>
    <t>Otok</t>
  </si>
  <si>
    <t>32253</t>
  </si>
  <si>
    <t>Komletinci</t>
  </si>
  <si>
    <t>32254</t>
  </si>
  <si>
    <t>Vrbanja</t>
  </si>
  <si>
    <t>32255</t>
  </si>
  <si>
    <t>Soljani</t>
  </si>
  <si>
    <t>32256</t>
  </si>
  <si>
    <t>Strošinci</t>
  </si>
  <si>
    <t>32257</t>
  </si>
  <si>
    <t>Drenovci</t>
  </si>
  <si>
    <t>32258</t>
  </si>
  <si>
    <t>32260</t>
  </si>
  <si>
    <t>Gunja</t>
  </si>
  <si>
    <t>32262</t>
  </si>
  <si>
    <t>Račinovci</t>
  </si>
  <si>
    <t>32270</t>
  </si>
  <si>
    <t>Županja</t>
  </si>
  <si>
    <t>32271</t>
  </si>
  <si>
    <t>32272</t>
  </si>
  <si>
    <t>Cerna</t>
  </si>
  <si>
    <t>32273</t>
  </si>
  <si>
    <t>Gradište</t>
  </si>
  <si>
    <t>32274</t>
  </si>
  <si>
    <t>Štitar</t>
  </si>
  <si>
    <t>32275</t>
  </si>
  <si>
    <t>Bošnjaci</t>
  </si>
  <si>
    <t>32276</t>
  </si>
  <si>
    <t>32280</t>
  </si>
  <si>
    <t>Jarmina</t>
  </si>
  <si>
    <t>32281</t>
  </si>
  <si>
    <t>Ivankovo</t>
  </si>
  <si>
    <t>32282</t>
  </si>
  <si>
    <t>Retkovci</t>
  </si>
  <si>
    <t>32283</t>
  </si>
  <si>
    <t>Vođinci</t>
  </si>
  <si>
    <t>32284</t>
  </si>
  <si>
    <t>33000</t>
  </si>
  <si>
    <t>Virovitica</t>
  </si>
  <si>
    <t>33404</t>
  </si>
  <si>
    <t>33405</t>
  </si>
  <si>
    <t>Pitomača</t>
  </si>
  <si>
    <t>33406</t>
  </si>
  <si>
    <t>Lukač</t>
  </si>
  <si>
    <t>33410</t>
  </si>
  <si>
    <t>Suhopolje</t>
  </si>
  <si>
    <t>33411</t>
  </si>
  <si>
    <t>Gradina</t>
  </si>
  <si>
    <t>33412</t>
  </si>
  <si>
    <t>Cabuna</t>
  </si>
  <si>
    <t>33507</t>
  </si>
  <si>
    <t>Crnac</t>
  </si>
  <si>
    <t>33513</t>
  </si>
  <si>
    <t>Zdenci</t>
  </si>
  <si>
    <t>33514</t>
  </si>
  <si>
    <t>Čačinci</t>
  </si>
  <si>
    <t>33515</t>
  </si>
  <si>
    <t>Orahovica</t>
  </si>
  <si>
    <t>33517</t>
  </si>
  <si>
    <t>Mikleuš</t>
  </si>
  <si>
    <t>33518</t>
  </si>
  <si>
    <t>33520</t>
  </si>
  <si>
    <t>Slatina</t>
  </si>
  <si>
    <t>33522</t>
  </si>
  <si>
    <t>Voćin</t>
  </si>
  <si>
    <t>33523</t>
  </si>
  <si>
    <t>Čađavica</t>
  </si>
  <si>
    <t>33525</t>
  </si>
  <si>
    <t>Sopje</t>
  </si>
  <si>
    <t>33533</t>
  </si>
  <si>
    <t>34000</t>
  </si>
  <si>
    <t>Požega</t>
  </si>
  <si>
    <t>34308</t>
  </si>
  <si>
    <t>Jakšić</t>
  </si>
  <si>
    <t>34310</t>
  </si>
  <si>
    <t>Pleternica</t>
  </si>
  <si>
    <t>34312</t>
  </si>
  <si>
    <t>34315</t>
  </si>
  <si>
    <t>Ratkovica</t>
  </si>
  <si>
    <t>34322</t>
  </si>
  <si>
    <t>Brestovac</t>
  </si>
  <si>
    <t>34330</t>
  </si>
  <si>
    <t>Velika</t>
  </si>
  <si>
    <t>34334</t>
  </si>
  <si>
    <t>Kaptol</t>
  </si>
  <si>
    <t>34335</t>
  </si>
  <si>
    <t>Vetovo</t>
  </si>
  <si>
    <t>34340</t>
  </si>
  <si>
    <t>Kutjevo</t>
  </si>
  <si>
    <t>34343</t>
  </si>
  <si>
    <t>Bektež</t>
  </si>
  <si>
    <t>34350</t>
  </si>
  <si>
    <t>Čaglin</t>
  </si>
  <si>
    <t>34543</t>
  </si>
  <si>
    <t>Poljana</t>
  </si>
  <si>
    <t>34550</t>
  </si>
  <si>
    <t>Pakrac</t>
  </si>
  <si>
    <t>34551</t>
  </si>
  <si>
    <t>Lipik</t>
  </si>
  <si>
    <t>34552</t>
  </si>
  <si>
    <t>Badljevina</t>
  </si>
  <si>
    <t>35000</t>
  </si>
  <si>
    <t>35105</t>
  </si>
  <si>
    <t>35106</t>
  </si>
  <si>
    <t>35107</t>
  </si>
  <si>
    <t>Podvinje</t>
  </si>
  <si>
    <t>35201</t>
  </si>
  <si>
    <t>Podcrkavlje</t>
  </si>
  <si>
    <t>35208</t>
  </si>
  <si>
    <t>Ruščica</t>
  </si>
  <si>
    <t>35209</t>
  </si>
  <si>
    <t>Bukovlje</t>
  </si>
  <si>
    <t>35210</t>
  </si>
  <si>
    <t>Vrpolje</t>
  </si>
  <si>
    <t>35211</t>
  </si>
  <si>
    <t>Trnjani</t>
  </si>
  <si>
    <t>35212</t>
  </si>
  <si>
    <t>Garčin</t>
  </si>
  <si>
    <t>35213</t>
  </si>
  <si>
    <t>Oprisavci</t>
  </si>
  <si>
    <t>35214</t>
  </si>
  <si>
    <t>35220</t>
  </si>
  <si>
    <t>35221</t>
  </si>
  <si>
    <t>35222</t>
  </si>
  <si>
    <t>Gundinci</t>
  </si>
  <si>
    <t>35224</t>
  </si>
  <si>
    <t>Sikirevci</t>
  </si>
  <si>
    <t>35250</t>
  </si>
  <si>
    <t>Oriovac</t>
  </si>
  <si>
    <t>35252</t>
  </si>
  <si>
    <t>Sibinj</t>
  </si>
  <si>
    <t>35253</t>
  </si>
  <si>
    <t>35254</t>
  </si>
  <si>
    <t>Bebrina</t>
  </si>
  <si>
    <t>35255</t>
  </si>
  <si>
    <t>35257</t>
  </si>
  <si>
    <t>Lužani</t>
  </si>
  <si>
    <t>35400</t>
  </si>
  <si>
    <t>35403</t>
  </si>
  <si>
    <t>Rešetari</t>
  </si>
  <si>
    <t>35404</t>
  </si>
  <si>
    <t>Cernik</t>
  </si>
  <si>
    <t>35410</t>
  </si>
  <si>
    <t>35420</t>
  </si>
  <si>
    <t>35422</t>
  </si>
  <si>
    <t>Zapolje</t>
  </si>
  <si>
    <t>35423</t>
  </si>
  <si>
    <t>Vrbje</t>
  </si>
  <si>
    <t>35424</t>
  </si>
  <si>
    <t>Orubica</t>
  </si>
  <si>
    <t>35425</t>
  </si>
  <si>
    <t>Davor</t>
  </si>
  <si>
    <t>35428</t>
  </si>
  <si>
    <t>Dragalić</t>
  </si>
  <si>
    <t>35429</t>
  </si>
  <si>
    <t>35430</t>
  </si>
  <si>
    <t>Okučani</t>
  </si>
  <si>
    <t>35435</t>
  </si>
  <si>
    <t>40000</t>
  </si>
  <si>
    <t>Čakovec</t>
  </si>
  <si>
    <t>40305</t>
  </si>
  <si>
    <t>Nedelišće</t>
  </si>
  <si>
    <t>40306</t>
  </si>
  <si>
    <t>Macinec</t>
  </si>
  <si>
    <t>40311</t>
  </si>
  <si>
    <t>Lopatinec</t>
  </si>
  <si>
    <t>40312</t>
  </si>
  <si>
    <t>Štrigova</t>
  </si>
  <si>
    <t>40313</t>
  </si>
  <si>
    <t>40314</t>
  </si>
  <si>
    <t>Selnica</t>
  </si>
  <si>
    <t>40315</t>
  </si>
  <si>
    <t>40317</t>
  </si>
  <si>
    <t>Podturen</t>
  </si>
  <si>
    <t>40318</t>
  </si>
  <si>
    <t>Dekanovec</t>
  </si>
  <si>
    <t>40319</t>
  </si>
  <si>
    <t>Belica</t>
  </si>
  <si>
    <t>40320</t>
  </si>
  <si>
    <t>40321</t>
  </si>
  <si>
    <t>40322</t>
  </si>
  <si>
    <t>Orehovica</t>
  </si>
  <si>
    <t>40323</t>
  </si>
  <si>
    <t>Prelog</t>
  </si>
  <si>
    <t>40324</t>
  </si>
  <si>
    <t>Goričan</t>
  </si>
  <si>
    <t>40326</t>
  </si>
  <si>
    <t>40327</t>
  </si>
  <si>
    <t>40328</t>
  </si>
  <si>
    <t>40329</t>
  </si>
  <si>
    <t>Kotoriba</t>
  </si>
  <si>
    <t>42000</t>
  </si>
  <si>
    <t>Varaždin</t>
  </si>
  <si>
    <t>42201</t>
  </si>
  <si>
    <t>Beretinec</t>
  </si>
  <si>
    <t>42202</t>
  </si>
  <si>
    <t>42203</t>
  </si>
  <si>
    <t>Jalžabet</t>
  </si>
  <si>
    <t>42204</t>
  </si>
  <si>
    <t>Turčin</t>
  </si>
  <si>
    <t>42205</t>
  </si>
  <si>
    <t>Vidovec</t>
  </si>
  <si>
    <t>42206</t>
  </si>
  <si>
    <t>Petrijanec</t>
  </si>
  <si>
    <t>42207</t>
  </si>
  <si>
    <t>Vinica</t>
  </si>
  <si>
    <t>42208</t>
  </si>
  <si>
    <t>Cestica</t>
  </si>
  <si>
    <t>42209</t>
  </si>
  <si>
    <t>Sračinec</t>
  </si>
  <si>
    <t>42214</t>
  </si>
  <si>
    <t>42220</t>
  </si>
  <si>
    <t>42222</t>
  </si>
  <si>
    <t>42223</t>
  </si>
  <si>
    <t>42225</t>
  </si>
  <si>
    <t>42230</t>
  </si>
  <si>
    <t>Ludbreg</t>
  </si>
  <si>
    <t>42231</t>
  </si>
  <si>
    <t>42232</t>
  </si>
  <si>
    <t>42233</t>
  </si>
  <si>
    <t>42240</t>
  </si>
  <si>
    <t>Ivanec</t>
  </si>
  <si>
    <t>42242</t>
  </si>
  <si>
    <t>Radovan</t>
  </si>
  <si>
    <t>42243</t>
  </si>
  <si>
    <t>Maruševec</t>
  </si>
  <si>
    <t>42244</t>
  </si>
  <si>
    <t>Klenovnik</t>
  </si>
  <si>
    <t>42245</t>
  </si>
  <si>
    <t>42250</t>
  </si>
  <si>
    <t>Lepoglava</t>
  </si>
  <si>
    <t>42253</t>
  </si>
  <si>
    <t>Bednja</t>
  </si>
  <si>
    <t>43000</t>
  </si>
  <si>
    <t>Bjelovar</t>
  </si>
  <si>
    <t>43202</t>
  </si>
  <si>
    <t>43203</t>
  </si>
  <si>
    <t>Kapela</t>
  </si>
  <si>
    <t>43212</t>
  </si>
  <si>
    <t>Rovišće</t>
  </si>
  <si>
    <t>43226</t>
  </si>
  <si>
    <t>43227</t>
  </si>
  <si>
    <t>Šandrovac</t>
  </si>
  <si>
    <t>43231</t>
  </si>
  <si>
    <t>Ivanska</t>
  </si>
  <si>
    <t>43232</t>
  </si>
  <si>
    <t>Berek</t>
  </si>
  <si>
    <t>43240</t>
  </si>
  <si>
    <t>Čazma</t>
  </si>
  <si>
    <t>43246</t>
  </si>
  <si>
    <t>Štefanje</t>
  </si>
  <si>
    <t>43247</t>
  </si>
  <si>
    <t>Narta</t>
  </si>
  <si>
    <t>43251</t>
  </si>
  <si>
    <t>Gudovac</t>
  </si>
  <si>
    <t>43270</t>
  </si>
  <si>
    <t>43272</t>
  </si>
  <si>
    <t>43273</t>
  </si>
  <si>
    <t>Bulinac</t>
  </si>
  <si>
    <t>43274</t>
  </si>
  <si>
    <t>Severin</t>
  </si>
  <si>
    <t>43280</t>
  </si>
  <si>
    <t>Garešnica</t>
  </si>
  <si>
    <t>43282</t>
  </si>
  <si>
    <t>43283</t>
  </si>
  <si>
    <t>43284</t>
  </si>
  <si>
    <t>Hercegovac</t>
  </si>
  <si>
    <t>43290</t>
  </si>
  <si>
    <t>43293</t>
  </si>
  <si>
    <t>43500</t>
  </si>
  <si>
    <t>Daruvar</t>
  </si>
  <si>
    <t>43505</t>
  </si>
  <si>
    <t>43506</t>
  </si>
  <si>
    <t>Dežanovac</t>
  </si>
  <si>
    <t>43532</t>
  </si>
  <si>
    <t>Đulovac</t>
  </si>
  <si>
    <t>43541</t>
  </si>
  <si>
    <t>Sirač</t>
  </si>
  <si>
    <t>44000</t>
  </si>
  <si>
    <t>Sisak</t>
  </si>
  <si>
    <t>44010</t>
  </si>
  <si>
    <t>44201</t>
  </si>
  <si>
    <t>44202</t>
  </si>
  <si>
    <t>Topolovac</t>
  </si>
  <si>
    <t>44203</t>
  </si>
  <si>
    <t>Gušće</t>
  </si>
  <si>
    <t>44210</t>
  </si>
  <si>
    <t>Sunja</t>
  </si>
  <si>
    <t>44250</t>
  </si>
  <si>
    <t>Petrinja</t>
  </si>
  <si>
    <t>44253</t>
  </si>
  <si>
    <t>44272</t>
  </si>
  <si>
    <t>Lekenik</t>
  </si>
  <si>
    <t>44273</t>
  </si>
  <si>
    <t>Sela</t>
  </si>
  <si>
    <t>44316</t>
  </si>
  <si>
    <t>44317</t>
  </si>
  <si>
    <t>Popovača</t>
  </si>
  <si>
    <t>44318</t>
  </si>
  <si>
    <t>Voloder</t>
  </si>
  <si>
    <t>44320</t>
  </si>
  <si>
    <t>Kutina</t>
  </si>
  <si>
    <t>44321</t>
  </si>
  <si>
    <t>44322</t>
  </si>
  <si>
    <t>Lipovljani</t>
  </si>
  <si>
    <t>44323</t>
  </si>
  <si>
    <t>Rajić</t>
  </si>
  <si>
    <t>44324</t>
  </si>
  <si>
    <t>Jasenovac</t>
  </si>
  <si>
    <t>44330</t>
  </si>
  <si>
    <t>Novska</t>
  </si>
  <si>
    <t>44400</t>
  </si>
  <si>
    <t>Glina</t>
  </si>
  <si>
    <t>44410</t>
  </si>
  <si>
    <t>44415</t>
  </si>
  <si>
    <t>Topusko</t>
  </si>
  <si>
    <t>44430</t>
  </si>
  <si>
    <t>44440</t>
  </si>
  <si>
    <t>Dvor</t>
  </si>
  <si>
    <t>44450</t>
  </si>
  <si>
    <t>47000</t>
  </si>
  <si>
    <t>Karlovac</t>
  </si>
  <si>
    <t>47201</t>
  </si>
  <si>
    <t>47206</t>
  </si>
  <si>
    <t>Lasinja</t>
  </si>
  <si>
    <t>47212</t>
  </si>
  <si>
    <t>Skakavac</t>
  </si>
  <si>
    <t>47220</t>
  </si>
  <si>
    <t>Vojnić</t>
  </si>
  <si>
    <t>47222</t>
  </si>
  <si>
    <t>Cetingrad</t>
  </si>
  <si>
    <t>47240</t>
  </si>
  <si>
    <t>Slunj</t>
  </si>
  <si>
    <t>47241</t>
  </si>
  <si>
    <t>47242</t>
  </si>
  <si>
    <t>Krnjak</t>
  </si>
  <si>
    <t>47245</t>
  </si>
  <si>
    <t>Rakovica</t>
  </si>
  <si>
    <t>47250</t>
  </si>
  <si>
    <t>47251</t>
  </si>
  <si>
    <t>Bosiljevo</t>
  </si>
  <si>
    <t>47252</t>
  </si>
  <si>
    <t>Barilović</t>
  </si>
  <si>
    <t>47262</t>
  </si>
  <si>
    <t>47264</t>
  </si>
  <si>
    <t>Tounj</t>
  </si>
  <si>
    <t>47271</t>
  </si>
  <si>
    <t>Netretić</t>
  </si>
  <si>
    <t>47272</t>
  </si>
  <si>
    <t>Ribnik</t>
  </si>
  <si>
    <t>47276</t>
  </si>
  <si>
    <t>Žakanje</t>
  </si>
  <si>
    <t>47280</t>
  </si>
  <si>
    <t>Ozalj</t>
  </si>
  <si>
    <t>47282</t>
  </si>
  <si>
    <t>Kamanje</t>
  </si>
  <si>
    <t>47286</t>
  </si>
  <si>
    <t>Mahično</t>
  </si>
  <si>
    <t>47300</t>
  </si>
  <si>
    <t>Ogulin</t>
  </si>
  <si>
    <t>47303</t>
  </si>
  <si>
    <t>Josipdol</t>
  </si>
  <si>
    <t>47304</t>
  </si>
  <si>
    <t>Plaški</t>
  </si>
  <si>
    <t>47306</t>
  </si>
  <si>
    <t>Saborsko</t>
  </si>
  <si>
    <t>48000</t>
  </si>
  <si>
    <t>Koprivnica</t>
  </si>
  <si>
    <t>48214</t>
  </si>
  <si>
    <t>48260</t>
  </si>
  <si>
    <t>Križevci</t>
  </si>
  <si>
    <t>48267</t>
  </si>
  <si>
    <t>Orehovec</t>
  </si>
  <si>
    <t>48268</t>
  </si>
  <si>
    <t>48306</t>
  </si>
  <si>
    <t>Sokolovac</t>
  </si>
  <si>
    <t>48312</t>
  </si>
  <si>
    <t>Rasinja</t>
  </si>
  <si>
    <t>48314</t>
  </si>
  <si>
    <t>48316</t>
  </si>
  <si>
    <t>Đelekovec</t>
  </si>
  <si>
    <t>48317</t>
  </si>
  <si>
    <t>Legrad</t>
  </si>
  <si>
    <t>48321</t>
  </si>
  <si>
    <t>Peteranec</t>
  </si>
  <si>
    <t>48322</t>
  </si>
  <si>
    <t>Drnje</t>
  </si>
  <si>
    <t>48323</t>
  </si>
  <si>
    <t>Hlebine</t>
  </si>
  <si>
    <t>48325</t>
  </si>
  <si>
    <t>48326</t>
  </si>
  <si>
    <t>Virje</t>
  </si>
  <si>
    <t>48327</t>
  </si>
  <si>
    <t>Molve</t>
  </si>
  <si>
    <t>48331</t>
  </si>
  <si>
    <t>Gola</t>
  </si>
  <si>
    <t>48332</t>
  </si>
  <si>
    <t>Ždala</t>
  </si>
  <si>
    <t>48350</t>
  </si>
  <si>
    <t>Đurđevac</t>
  </si>
  <si>
    <t>48355</t>
  </si>
  <si>
    <t>48356</t>
  </si>
  <si>
    <t>Ferdinandovac</t>
  </si>
  <si>
    <t>48361</t>
  </si>
  <si>
    <t>Kalinovac</t>
  </si>
  <si>
    <t>48362</t>
  </si>
  <si>
    <t>48363</t>
  </si>
  <si>
    <t>49000</t>
  </si>
  <si>
    <t>Krapina</t>
  </si>
  <si>
    <t>49210</t>
  </si>
  <si>
    <t>Zabok</t>
  </si>
  <si>
    <t>49214</t>
  </si>
  <si>
    <t>49215</t>
  </si>
  <si>
    <t>Tuhelj</t>
  </si>
  <si>
    <t>49216</t>
  </si>
  <si>
    <t>Desinić</t>
  </si>
  <si>
    <t>49217</t>
  </si>
  <si>
    <t>49218</t>
  </si>
  <si>
    <t>Pregrada</t>
  </si>
  <si>
    <t>49221</t>
  </si>
  <si>
    <t>Bedekovčina</t>
  </si>
  <si>
    <t>49222</t>
  </si>
  <si>
    <t>Poznanovec</t>
  </si>
  <si>
    <t>49223</t>
  </si>
  <si>
    <t>49225</t>
  </si>
  <si>
    <t>Đurmanec</t>
  </si>
  <si>
    <t>49231</t>
  </si>
  <si>
    <t>49232</t>
  </si>
  <si>
    <t>Radoboj</t>
  </si>
  <si>
    <t>49233</t>
  </si>
  <si>
    <t>49234</t>
  </si>
  <si>
    <t>Petrovsko</t>
  </si>
  <si>
    <t>49240</t>
  </si>
  <si>
    <t>49243</t>
  </si>
  <si>
    <t>Oroslavje</t>
  </si>
  <si>
    <t>49244</t>
  </si>
  <si>
    <t>49245</t>
  </si>
  <si>
    <t>49246</t>
  </si>
  <si>
    <t>49247</t>
  </si>
  <si>
    <t>49250</t>
  </si>
  <si>
    <t>Zlatar</t>
  </si>
  <si>
    <t>49251</t>
  </si>
  <si>
    <t>Mače</t>
  </si>
  <si>
    <t>49252</t>
  </si>
  <si>
    <t>Mihovljan</t>
  </si>
  <si>
    <t>49253</t>
  </si>
  <si>
    <t>Lobor</t>
  </si>
  <si>
    <t>49254</t>
  </si>
  <si>
    <t>Belec</t>
  </si>
  <si>
    <t>49255</t>
  </si>
  <si>
    <t>49282</t>
  </si>
  <si>
    <t>49283</t>
  </si>
  <si>
    <t>49284</t>
  </si>
  <si>
    <t>49290</t>
  </si>
  <si>
    <t>Klanjec</t>
  </si>
  <si>
    <t>49294</t>
  </si>
  <si>
    <t>49295</t>
  </si>
  <si>
    <t>Kumrovec</t>
  </si>
  <si>
    <t>49296</t>
  </si>
  <si>
    <t>51000</t>
  </si>
  <si>
    <t>Rijeka</t>
  </si>
  <si>
    <t>51211</t>
  </si>
  <si>
    <t>Matulji</t>
  </si>
  <si>
    <t>51212</t>
  </si>
  <si>
    <t>51213</t>
  </si>
  <si>
    <t>Jurdani</t>
  </si>
  <si>
    <t>51214</t>
  </si>
  <si>
    <t>Šapjane</t>
  </si>
  <si>
    <t>51215</t>
  </si>
  <si>
    <t>Kastav</t>
  </si>
  <si>
    <t>51216</t>
  </si>
  <si>
    <t>Viškovo</t>
  </si>
  <si>
    <t>51217</t>
  </si>
  <si>
    <t>Klana</t>
  </si>
  <si>
    <t>51218</t>
  </si>
  <si>
    <t>51221</t>
  </si>
  <si>
    <t>Kostrena</t>
  </si>
  <si>
    <t>51222</t>
  </si>
  <si>
    <t>Bakar</t>
  </si>
  <si>
    <t>51223</t>
  </si>
  <si>
    <t>Škrljevo</t>
  </si>
  <si>
    <t>51224</t>
  </si>
  <si>
    <t>Krasica</t>
  </si>
  <si>
    <t>51226</t>
  </si>
  <si>
    <t>Hreljin</t>
  </si>
  <si>
    <t>51227</t>
  </si>
  <si>
    <t>Kukuljanovo</t>
  </si>
  <si>
    <t>51241</t>
  </si>
  <si>
    <t>Križišće</t>
  </si>
  <si>
    <t>51242</t>
  </si>
  <si>
    <t>Drivenik</t>
  </si>
  <si>
    <t>51243</t>
  </si>
  <si>
    <t>Tribalj</t>
  </si>
  <si>
    <t>51244</t>
  </si>
  <si>
    <t>Grižane</t>
  </si>
  <si>
    <t>51250</t>
  </si>
  <si>
    <t>51251</t>
  </si>
  <si>
    <t>Ledenice</t>
  </si>
  <si>
    <t>51252</t>
  </si>
  <si>
    <t>51253</t>
  </si>
  <si>
    <t>Bribir</t>
  </si>
  <si>
    <t>51260</t>
  </si>
  <si>
    <t>Crikvenica</t>
  </si>
  <si>
    <t>51261</t>
  </si>
  <si>
    <t>Bakarac</t>
  </si>
  <si>
    <t>51262</t>
  </si>
  <si>
    <t>Kraljevica</t>
  </si>
  <si>
    <t>51263</t>
  </si>
  <si>
    <t>Šmrika</t>
  </si>
  <si>
    <t>51264</t>
  </si>
  <si>
    <t>Jadranovo</t>
  </si>
  <si>
    <t>51265</t>
  </si>
  <si>
    <t>Dramalj</t>
  </si>
  <si>
    <t>51266</t>
  </si>
  <si>
    <t>Selce</t>
  </si>
  <si>
    <t>51280</t>
  </si>
  <si>
    <t>Rab</t>
  </si>
  <si>
    <t>51281</t>
  </si>
  <si>
    <t>Lopar</t>
  </si>
  <si>
    <t>51300</t>
  </si>
  <si>
    <t>Delnice</t>
  </si>
  <si>
    <t>51301</t>
  </si>
  <si>
    <t>51303</t>
  </si>
  <si>
    <t>Plešce</t>
  </si>
  <si>
    <t>51304</t>
  </si>
  <si>
    <t>Gerovo</t>
  </si>
  <si>
    <t>51305</t>
  </si>
  <si>
    <t>Tršće</t>
  </si>
  <si>
    <t>51306</t>
  </si>
  <si>
    <t>Čabar</t>
  </si>
  <si>
    <t>51307</t>
  </si>
  <si>
    <t>Prezid</t>
  </si>
  <si>
    <t>51311</t>
  </si>
  <si>
    <t>Skrad</t>
  </si>
  <si>
    <t>51312</t>
  </si>
  <si>
    <t>51313</t>
  </si>
  <si>
    <t>Kupjak</t>
  </si>
  <si>
    <t>51314</t>
  </si>
  <si>
    <t>51315</t>
  </si>
  <si>
    <t>Mrkopalj</t>
  </si>
  <si>
    <t>51316</t>
  </si>
  <si>
    <t>Lokve</t>
  </si>
  <si>
    <t>51317</t>
  </si>
  <si>
    <t>51322</t>
  </si>
  <si>
    <t>Fužine</t>
  </si>
  <si>
    <t>51323</t>
  </si>
  <si>
    <t>Lič</t>
  </si>
  <si>
    <t>51324</t>
  </si>
  <si>
    <t>Zlobin</t>
  </si>
  <si>
    <t>51325</t>
  </si>
  <si>
    <t>Moravice</t>
  </si>
  <si>
    <t>51326</t>
  </si>
  <si>
    <t>Vrbovsko</t>
  </si>
  <si>
    <t>51327</t>
  </si>
  <si>
    <t>Gomirje</t>
  </si>
  <si>
    <t>51328</t>
  </si>
  <si>
    <t>Lukovdol</t>
  </si>
  <si>
    <t>51329</t>
  </si>
  <si>
    <t>51410</t>
  </si>
  <si>
    <t>Opatija</t>
  </si>
  <si>
    <t>51414</t>
  </si>
  <si>
    <t>Ičići</t>
  </si>
  <si>
    <t>51415</t>
  </si>
  <si>
    <t>Lovran</t>
  </si>
  <si>
    <t>51417</t>
  </si>
  <si>
    <t>51500</t>
  </si>
  <si>
    <t>Krk</t>
  </si>
  <si>
    <t>51511</t>
  </si>
  <si>
    <t>Malinska</t>
  </si>
  <si>
    <t>51512</t>
  </si>
  <si>
    <t>Njivice</t>
  </si>
  <si>
    <t>51513</t>
  </si>
  <si>
    <t>Omišalj</t>
  </si>
  <si>
    <t>51514</t>
  </si>
  <si>
    <t>Dobrinj</t>
  </si>
  <si>
    <t>51515</t>
  </si>
  <si>
    <t>Šilo</t>
  </si>
  <si>
    <t>51516</t>
  </si>
  <si>
    <t>Vrbnik</t>
  </si>
  <si>
    <t>51517</t>
  </si>
  <si>
    <t>Kornić</t>
  </si>
  <si>
    <t>51521</t>
  </si>
  <si>
    <t>Punat</t>
  </si>
  <si>
    <t>51522</t>
  </si>
  <si>
    <t>51523</t>
  </si>
  <si>
    <t>Baška</t>
  </si>
  <si>
    <t>51550</t>
  </si>
  <si>
    <t>51551</t>
  </si>
  <si>
    <t>51552</t>
  </si>
  <si>
    <t>Ilovik</t>
  </si>
  <si>
    <t>51554</t>
  </si>
  <si>
    <t>Nerezine</t>
  </si>
  <si>
    <t>51556</t>
  </si>
  <si>
    <t>Martinšćica</t>
  </si>
  <si>
    <t>51557</t>
  </si>
  <si>
    <t>Cres</t>
  </si>
  <si>
    <t>51561</t>
  </si>
  <si>
    <t>Susak</t>
  </si>
  <si>
    <t>51562</t>
  </si>
  <si>
    <t>Unije</t>
  </si>
  <si>
    <t>51564</t>
  </si>
  <si>
    <t>Ćunski</t>
  </si>
  <si>
    <t>52000</t>
  </si>
  <si>
    <t>Pazin</t>
  </si>
  <si>
    <t>52100</t>
  </si>
  <si>
    <t>52203</t>
  </si>
  <si>
    <t>Medulin</t>
  </si>
  <si>
    <t>52204</t>
  </si>
  <si>
    <t>52206</t>
  </si>
  <si>
    <t>Marčana</t>
  </si>
  <si>
    <t>52207</t>
  </si>
  <si>
    <t>Barban</t>
  </si>
  <si>
    <t>52208</t>
  </si>
  <si>
    <t>Krnica</t>
  </si>
  <si>
    <t>52210</t>
  </si>
  <si>
    <t>52211</t>
  </si>
  <si>
    <t>52212</t>
  </si>
  <si>
    <t>52215</t>
  </si>
  <si>
    <t>52220</t>
  </si>
  <si>
    <t>Labin</t>
  </si>
  <si>
    <t>52221</t>
  </si>
  <si>
    <t>Rabac</t>
  </si>
  <si>
    <t>52222</t>
  </si>
  <si>
    <t>Koromačno</t>
  </si>
  <si>
    <t>52223</t>
  </si>
  <si>
    <t>Raša</t>
  </si>
  <si>
    <t>52231</t>
  </si>
  <si>
    <t>52232</t>
  </si>
  <si>
    <t>Kršan</t>
  </si>
  <si>
    <t>52233</t>
  </si>
  <si>
    <t>Šušnjevica</t>
  </si>
  <si>
    <t>52234</t>
  </si>
  <si>
    <t>Plomin</t>
  </si>
  <si>
    <t>52332</t>
  </si>
  <si>
    <t>Pićan</t>
  </si>
  <si>
    <t>52333</t>
  </si>
  <si>
    <t>Podpićan</t>
  </si>
  <si>
    <t>52341</t>
  </si>
  <si>
    <t>Žminj</t>
  </si>
  <si>
    <t>52342</t>
  </si>
  <si>
    <t>Svetvinčenat</t>
  </si>
  <si>
    <t>52352</t>
  </si>
  <si>
    <t>Kanfanar</t>
  </si>
  <si>
    <t>52402</t>
  </si>
  <si>
    <t>Cerovlje</t>
  </si>
  <si>
    <t>52403</t>
  </si>
  <si>
    <t>Gračišće</t>
  </si>
  <si>
    <t>52404</t>
  </si>
  <si>
    <t>52420</t>
  </si>
  <si>
    <t>Buzet</t>
  </si>
  <si>
    <t>52424</t>
  </si>
  <si>
    <t>52425</t>
  </si>
  <si>
    <t>Roč</t>
  </si>
  <si>
    <t>52426</t>
  </si>
  <si>
    <t>Lupoglav</t>
  </si>
  <si>
    <t>52427</t>
  </si>
  <si>
    <t>52428</t>
  </si>
  <si>
    <t>52429</t>
  </si>
  <si>
    <t>52434</t>
  </si>
  <si>
    <t>Boljun</t>
  </si>
  <si>
    <t>52440</t>
  </si>
  <si>
    <t>52444</t>
  </si>
  <si>
    <t>Tinjan</t>
  </si>
  <si>
    <t>52445</t>
  </si>
  <si>
    <t>Baderna</t>
  </si>
  <si>
    <t>52446</t>
  </si>
  <si>
    <t>52447</t>
  </si>
  <si>
    <t>52448</t>
  </si>
  <si>
    <t>52449</t>
  </si>
  <si>
    <t>52450</t>
  </si>
  <si>
    <t>52452</t>
  </si>
  <si>
    <t>52460</t>
  </si>
  <si>
    <t>52463</t>
  </si>
  <si>
    <t>52464</t>
  </si>
  <si>
    <t>52465</t>
  </si>
  <si>
    <t>52466</t>
  </si>
  <si>
    <t>52470</t>
  </si>
  <si>
    <t>52474</t>
  </si>
  <si>
    <t>52475</t>
  </si>
  <si>
    <t>53000</t>
  </si>
  <si>
    <t>Gospić</t>
  </si>
  <si>
    <t>53202</t>
  </si>
  <si>
    <t>Perušić</t>
  </si>
  <si>
    <t>53203</t>
  </si>
  <si>
    <t>Kosinj</t>
  </si>
  <si>
    <t>53206</t>
  </si>
  <si>
    <t>Brušane</t>
  </si>
  <si>
    <t>53211</t>
  </si>
  <si>
    <t>Smiljan</t>
  </si>
  <si>
    <t>53212</t>
  </si>
  <si>
    <t>Klanac</t>
  </si>
  <si>
    <t>53213</t>
  </si>
  <si>
    <t>53220</t>
  </si>
  <si>
    <t>Otočac</t>
  </si>
  <si>
    <t>53223</t>
  </si>
  <si>
    <t>Vrhovine</t>
  </si>
  <si>
    <t>53230</t>
  </si>
  <si>
    <t>Korenica</t>
  </si>
  <si>
    <t>53231</t>
  </si>
  <si>
    <t>53233</t>
  </si>
  <si>
    <t>53234</t>
  </si>
  <si>
    <t>Udbina</t>
  </si>
  <si>
    <t>53236</t>
  </si>
  <si>
    <t>Podlapača</t>
  </si>
  <si>
    <t>53244</t>
  </si>
  <si>
    <t>Lovinac</t>
  </si>
  <si>
    <t>53250</t>
  </si>
  <si>
    <t>53260</t>
  </si>
  <si>
    <t>Brinje</t>
  </si>
  <si>
    <t>53261</t>
  </si>
  <si>
    <t>Križpolje</t>
  </si>
  <si>
    <t>53262</t>
  </si>
  <si>
    <t>Jezerane</t>
  </si>
  <si>
    <t>53270</t>
  </si>
  <si>
    <t>Senj</t>
  </si>
  <si>
    <t>53273</t>
  </si>
  <si>
    <t>Vratnik</t>
  </si>
  <si>
    <t>53274</t>
  </si>
  <si>
    <t>Krasno</t>
  </si>
  <si>
    <t>53284</t>
  </si>
  <si>
    <t>53287</t>
  </si>
  <si>
    <t>Jablanac</t>
  </si>
  <si>
    <t>53288</t>
  </si>
  <si>
    <t>Karlobag</t>
  </si>
  <si>
    <t>53291</t>
  </si>
  <si>
    <t>Novalja</t>
  </si>
  <si>
    <t>53294</t>
  </si>
  <si>
    <t>Lun</t>
  </si>
  <si>
    <t>53296</t>
  </si>
  <si>
    <t>Zubovići</t>
  </si>
  <si>
    <t>10382</t>
  </si>
  <si>
    <t>10383</t>
  </si>
  <si>
    <t>Komin</t>
  </si>
  <si>
    <t>10408</t>
  </si>
  <si>
    <t>10410</t>
  </si>
  <si>
    <t>10411</t>
  </si>
  <si>
    <t>Orle</t>
  </si>
  <si>
    <t>10412</t>
  </si>
  <si>
    <t>10413</t>
  </si>
  <si>
    <t>Kravarsko</t>
  </si>
  <si>
    <t>10414</t>
  </si>
  <si>
    <t>Pokupsko</t>
  </si>
  <si>
    <t>10415</t>
  </si>
  <si>
    <t>10417</t>
  </si>
  <si>
    <t>10418</t>
  </si>
  <si>
    <t>Dubranec</t>
  </si>
  <si>
    <t>10419</t>
  </si>
  <si>
    <t>Vukovina</t>
  </si>
  <si>
    <t>10430</t>
  </si>
  <si>
    <t>Samobor</t>
  </si>
  <si>
    <t>10431</t>
  </si>
  <si>
    <t>10432</t>
  </si>
  <si>
    <t>Bregana</t>
  </si>
  <si>
    <t>10434</t>
  </si>
  <si>
    <t>10435</t>
  </si>
  <si>
    <t>10436</t>
  </si>
  <si>
    <t>10437</t>
  </si>
  <si>
    <t>Bestovje</t>
  </si>
  <si>
    <t>10450</t>
  </si>
  <si>
    <t>Jastrebarsko</t>
  </si>
  <si>
    <t>10451</t>
  </si>
  <si>
    <t>Pisarovina</t>
  </si>
  <si>
    <t>10453</t>
  </si>
  <si>
    <t>10454</t>
  </si>
  <si>
    <t>Krašić</t>
  </si>
  <si>
    <t>10455</t>
  </si>
  <si>
    <t>Kostanjevac</t>
  </si>
  <si>
    <t>10456</t>
  </si>
  <si>
    <t>Kalje</t>
  </si>
  <si>
    <t>10457</t>
  </si>
  <si>
    <t>Sošice</t>
  </si>
  <si>
    <t>20000</t>
  </si>
  <si>
    <t>Dubrovnik</t>
  </si>
  <si>
    <t>20205</t>
  </si>
  <si>
    <t>Topolo</t>
  </si>
  <si>
    <t>20207</t>
  </si>
  <si>
    <t>Mlini</t>
  </si>
  <si>
    <t>20210</t>
  </si>
  <si>
    <t>Cavtat</t>
  </si>
  <si>
    <t>20213</t>
  </si>
  <si>
    <t>Čilipi</t>
  </si>
  <si>
    <t>20215</t>
  </si>
  <si>
    <t>Gruda</t>
  </si>
  <si>
    <t>20216</t>
  </si>
  <si>
    <t>Dubravka</t>
  </si>
  <si>
    <t>20221</t>
  </si>
  <si>
    <t>Koločep</t>
  </si>
  <si>
    <t>20222</t>
  </si>
  <si>
    <t>Lopud</t>
  </si>
  <si>
    <t>20223</t>
  </si>
  <si>
    <t>20224</t>
  </si>
  <si>
    <t>Maranovići</t>
  </si>
  <si>
    <t>20225</t>
  </si>
  <si>
    <t>20226</t>
  </si>
  <si>
    <t>Goveđari</t>
  </si>
  <si>
    <t>20230</t>
  </si>
  <si>
    <t>Ston</t>
  </si>
  <si>
    <t>20232</t>
  </si>
  <si>
    <t>Slano</t>
  </si>
  <si>
    <t>20235</t>
  </si>
  <si>
    <t>20236</t>
  </si>
  <si>
    <t>Mokošica</t>
  </si>
  <si>
    <t>20240</t>
  </si>
  <si>
    <t>Trpanj</t>
  </si>
  <si>
    <t>Banka Kovanica d.d.</t>
  </si>
  <si>
    <t>Banka splitsko-dalmatinska d.d.</t>
  </si>
  <si>
    <t>BKS Bank d.d.</t>
  </si>
  <si>
    <t>Croatia banka d.d.</t>
  </si>
  <si>
    <t>Erste &amp; Steiermärkische Bank d.d.</t>
  </si>
  <si>
    <t>Hrvatska poštanska banka d.d.</t>
  </si>
  <si>
    <t>Hypo Alpe-Adria-Bank d.d.</t>
  </si>
  <si>
    <t>Imex banka d.d.</t>
  </si>
  <si>
    <t>Istarska kreditna banka Umag d.d.</t>
  </si>
  <si>
    <t>Jadranska banka d.d.</t>
  </si>
  <si>
    <t>Karlovačka banka d.d.</t>
  </si>
  <si>
    <t>KentBank d.d.</t>
  </si>
  <si>
    <t>Kreditna banka Zagreb d.d.</t>
  </si>
  <si>
    <t>OTP banka Hrvatska d.d.</t>
  </si>
  <si>
    <t>Partner banka d.d.</t>
  </si>
  <si>
    <t>Podravska banka d.d.</t>
  </si>
  <si>
    <t>Primorska banka d.d.</t>
  </si>
  <si>
    <t>Privredna banka Zagreb d.d.</t>
  </si>
  <si>
    <t>Raiffeisenbank Austria d.d.</t>
  </si>
  <si>
    <t>Samoborska banka d.d.</t>
  </si>
  <si>
    <t>Sberbank d.d.</t>
  </si>
  <si>
    <t>Slatinska banka d.d.</t>
  </si>
  <si>
    <t>Société Générale-Splitska banka d.d.</t>
  </si>
  <si>
    <t>Štedbanka d.d.</t>
  </si>
  <si>
    <t>Vaba d.d. banka Varaždin d.d.</t>
  </si>
  <si>
    <t>Veneto banka d.d.</t>
  </si>
  <si>
    <t>Zagrebačka banka d.d.</t>
  </si>
  <si>
    <t>Ime</t>
  </si>
  <si>
    <t>Prezime</t>
  </si>
  <si>
    <t>Mjesto 
(poštanski broj i mjesto)</t>
  </si>
  <si>
    <t>Telefon</t>
  </si>
  <si>
    <t>Mobitel</t>
  </si>
  <si>
    <t>Zamjena postojeće ugradnjom nove vanjske stolarije</t>
  </si>
  <si>
    <t>Sustav s kotlom na drvnu sječku/pelete ili s pirolitičkim kotlom na drva za grijanje potrošne vode i/ili prostora</t>
  </si>
  <si>
    <t>Sustav s fotonaponskim pretvaračima (modulima) za proizvodnju električne energije</t>
  </si>
  <si>
    <t>Dizalicama topline za grijanje potrošne vode i/ili prostora ili za grijanje i hlađenje A energetske klase</t>
  </si>
  <si>
    <t xml:space="preserve">
Povećanje toplinske zaštite vanjske ovojnice</t>
  </si>
  <si>
    <t xml:space="preserve">
Povećanje EnU sustava grijanja</t>
  </si>
  <si>
    <t>Adresa e-pošte</t>
  </si>
  <si>
    <t>Sustav sa sunčanim toplinskim pretvaračima za grijanje potrošne vode ili potrošne vode i prostora (solarni kolektori)</t>
  </si>
  <si>
    <t>(potpis ponuditelja)</t>
  </si>
  <si>
    <t>KRATKE UPUTE ZA POPUNJAVANJE PRIJAVNOG OBRASCA</t>
  </si>
  <si>
    <t>2.</t>
  </si>
  <si>
    <t>OBAVEZAN JE UNOS SVIH PODATAKA!</t>
  </si>
  <si>
    <t>3.</t>
  </si>
  <si>
    <t>4.</t>
  </si>
  <si>
    <t>5.</t>
  </si>
  <si>
    <t>6.</t>
  </si>
  <si>
    <t>7.</t>
  </si>
  <si>
    <t>8.</t>
  </si>
  <si>
    <t>U SLUČAJU PROBLEMA ILI NEJASNOĆA U POPUNJAVANJU OBRASCA NAZVATI KONTAKT BROJ  NAVEDEN NA ZADNJOJ STRANICI TEKSTA NATJEČAJA.</t>
  </si>
  <si>
    <t>F</t>
  </si>
  <si>
    <t>P</t>
  </si>
  <si>
    <t>Broj ovlaštenja certifikatora koji provodi certificiranje</t>
  </si>
  <si>
    <t>IBAN (tekući račun)</t>
  </si>
  <si>
    <t>Adresa
(ulica i kućni broj)</t>
  </si>
  <si>
    <t>Broj zemljoknjižnog uloška</t>
  </si>
  <si>
    <t>Potpis</t>
  </si>
  <si>
    <t>Potpis podnositelja</t>
  </si>
  <si>
    <t>Suvlasnik (ime, prezime, OIB):</t>
  </si>
  <si>
    <t>2. PROVEDENE MJERE</t>
  </si>
  <si>
    <t>Broj izrađenog certifikata</t>
  </si>
  <si>
    <t>Izvođač radova</t>
  </si>
  <si>
    <t>Broj računa</t>
  </si>
  <si>
    <t>Datum računa</t>
  </si>
  <si>
    <t>Ukupni iznos računa</t>
  </si>
  <si>
    <t>Ovlaštena osoba certifikatora koji provodi certificiranje</t>
  </si>
  <si>
    <t>ENERGETSKA OBNOVA OBITELJSKE KUĆE (2015)</t>
  </si>
  <si>
    <t>Adresa izvođača 
(ulica i kućni broj)</t>
  </si>
  <si>
    <t>Sjedište</t>
  </si>
  <si>
    <t>UGOVOR O USTUPANJU POTRAŽIVANJA (UGOVOR O CESIJI)</t>
  </si>
  <si>
    <t>Članak 1.</t>
  </si>
  <si>
    <t>Ugovorne strane suglasno utvrđuju da je predmet ovog Ugovora reguliranje međusobnih odnosa s obzirom na prijenos potraživanja od Cedenta na Cesionara.</t>
  </si>
  <si>
    <t>Članak 2.</t>
  </si>
  <si>
    <t>Članak 3.</t>
  </si>
  <si>
    <t xml:space="preserve">Ovim ugovorom cedent ustupa cesionaru radi naplate cjelokupno svoje potraživanje iz čl. 2. ovog ugovora koje ima prema cesusu, tako da danom sklapanja ovog ugovora cesionar postaje novi vjerovnik opisanog potraživanja, a obveze cedenta prema cesionaru gase se tek kad ovaj naplati ustupljeno (cedirano) potraživanje.
Cedent jamči cesionaru i postojanje i naplatu ustupljenih potraživanja.
Ugovorne strane su suglasne da s ustupljenim potraživanjem na cesionara prelaze i sva sporedna prava, primjerice prava za dospjele i neplaćene kamate.
Isplatom potraživanja cesionaru, prestaju obveze cesusa i prema cedentu.
</t>
  </si>
  <si>
    <t>Članak 4.</t>
  </si>
  <si>
    <t>Ugovorne strane će izmijeniti pisane specifikacije međusobnih potraživanja koja se zatvaraju ovim Ugovorom.</t>
  </si>
  <si>
    <t>Članak 5.</t>
  </si>
  <si>
    <t>Članak 6.</t>
  </si>
  <si>
    <t>Članak 7.</t>
  </si>
  <si>
    <t>Sva međusobna sporna i dvojbena pitanja koja bi mogla nastati glede tumačenja ovog Ugovora ili njegove primjene, ugovorne strane će, prvenstveno, pokušati riješiti na sporazuman i dogovoran način.
U slučaju da ugovorne strane ne uspiju na način opisan prethodnim stavkom ovog članka riješiti međusobna sporna i dvojbena pitanja, rješavanje će se povjeriti stvarno nadležnom sudu.</t>
  </si>
  <si>
    <t>Članak 8.</t>
  </si>
  <si>
    <t>Članak 9.</t>
  </si>
  <si>
    <t>Prihvaćajući prava i obveze koja za njih na osnovi ovog Ugovora proizlaze, ugovorne strane istog potpisuju.</t>
  </si>
  <si>
    <t>Članak 10.</t>
  </si>
  <si>
    <t>Cedent:</t>
  </si>
  <si>
    <t xml:space="preserve"> </t>
  </si>
  <si>
    <t>Cesus:</t>
  </si>
  <si>
    <t>Cesionar:</t>
  </si>
  <si>
    <t>(mjesto, datum, potpis)</t>
  </si>
  <si>
    <t>Predstavnik</t>
  </si>
  <si>
    <t>Datum na računu/ugovoru o djelu</t>
  </si>
  <si>
    <t>Račun za uslugu certificiranja/ugovor o djelu broj</t>
  </si>
  <si>
    <t>IBAN</t>
  </si>
  <si>
    <t>SZ1</t>
  </si>
  <si>
    <t>SZ2</t>
  </si>
  <si>
    <t>Adresa (ulica i kućni broj)</t>
  </si>
  <si>
    <t>10253</t>
  </si>
  <si>
    <t>Ovlaštena osoba  certifikatora koji provodi certificiranje (ime tvrtke ili ime i prezime fizičke osobe)</t>
  </si>
  <si>
    <t>1.</t>
  </si>
  <si>
    <t>OPĆE NAPOMENE:</t>
  </si>
  <si>
    <t>Broj zemljoknjižnog uloška
(obiteljske kuće)</t>
  </si>
  <si>
    <t>Katastarska općina
(obiteljske kuće)</t>
  </si>
  <si>
    <r>
      <t xml:space="preserve">U rubrici </t>
    </r>
    <r>
      <rPr>
        <b/>
        <sz val="12"/>
        <color indexed="8"/>
        <rFont val="Times New Roman"/>
        <family val="1"/>
        <charset val="238"/>
      </rPr>
      <t>2. PROVEDENE MJERE</t>
    </r>
    <r>
      <rPr>
        <sz val="12"/>
        <color indexed="8"/>
        <rFont val="Times New Roman"/>
        <family val="1"/>
        <charset val="238"/>
      </rPr>
      <t xml:space="preserve"> odabrati one mjere energetske obnove koje su provedene</t>
    </r>
  </si>
  <si>
    <t>Izvođač radova 1</t>
  </si>
  <si>
    <t>Izvođač radova 2</t>
  </si>
  <si>
    <t>Izvođač radova 3</t>
  </si>
  <si>
    <t>Izvođač radova 4</t>
  </si>
  <si>
    <t>Povećanje toplinske zaštite vanjske ovojnice</t>
  </si>
  <si>
    <t>Povećanje EnU sustava grijanja</t>
  </si>
  <si>
    <t>Sustav sa sunčanim toplinskim pretvaračima -solarni kolektori</t>
  </si>
  <si>
    <t>Sustav s fotonaponskim pretvaračima- proizvodnja el. energije</t>
  </si>
  <si>
    <t>Sustav s kotlom na drvnu sječku/pelete ili s pirolitičkim kotlom</t>
  </si>
  <si>
    <t>Dizalicama topline za grijanje i hlađenje</t>
  </si>
  <si>
    <t>2. DOBAVLJAČI RADOVA I OPREME</t>
  </si>
  <si>
    <t>Katastarska općina</t>
  </si>
  <si>
    <t>(žig i potpis izvođača)</t>
  </si>
  <si>
    <t>Ovlašteni certifikator</t>
  </si>
  <si>
    <t>Provedena mjera</t>
  </si>
  <si>
    <t>Klasa ugovora s Fondom</t>
  </si>
  <si>
    <t>Urudžbeni broj ugovora</t>
  </si>
  <si>
    <r>
      <t>Podaci u rubrici</t>
    </r>
    <r>
      <rPr>
        <b/>
        <sz val="12"/>
        <color indexed="8"/>
        <rFont val="Times New Roman"/>
        <family val="1"/>
        <charset val="238"/>
      </rPr>
      <t xml:space="preserve"> 1. PODACI O PODNOSITELJU </t>
    </r>
    <r>
      <rPr>
        <sz val="12"/>
        <color indexed="8"/>
        <rFont val="Times New Roman"/>
        <family val="1"/>
        <charset val="238"/>
      </rPr>
      <t xml:space="preserve">prenose se automatski iz </t>
    </r>
    <r>
      <rPr>
        <b/>
        <sz val="12"/>
        <color indexed="8"/>
        <rFont val="Times New Roman"/>
        <family val="1"/>
        <charset val="238"/>
      </rPr>
      <t xml:space="preserve">Prijavnog obrasca, </t>
    </r>
    <r>
      <rPr>
        <sz val="12"/>
        <color indexed="8"/>
        <rFont val="Times New Roman"/>
        <family val="1"/>
        <charset val="238"/>
      </rPr>
      <t>osim Klase i urudžbenog broja ugovora s Fondom koje je potrebno unijeti</t>
    </r>
  </si>
  <si>
    <t>Svi iznosi unose se s decimalnim zarezom</t>
  </si>
  <si>
    <t>KRATKE UPUTE ZA POPUNJAVANJE OBRASCA ZAHTJEVA ZA ISPLATU</t>
  </si>
  <si>
    <r>
      <t xml:space="preserve">U rubrici </t>
    </r>
    <r>
      <rPr>
        <b/>
        <sz val="12"/>
        <color indexed="8"/>
        <rFont val="Times New Roman"/>
        <family val="1"/>
        <charset val="238"/>
      </rPr>
      <t>3. DOBAVLJAČI RADOVA I OPREME</t>
    </r>
    <r>
      <rPr>
        <sz val="12"/>
        <color indexed="8"/>
        <rFont val="Times New Roman"/>
        <family val="1"/>
        <charset val="238"/>
      </rPr>
      <t xml:space="preserve"> obavezno popuniti tražene podatke o izvođaču/izvođačima radova (isti se koriste i za generiranje Ugovora o cesiji), pri čemu je kod sjedišta dovoljno unijeti samo poštanski broj. Naziv banke odabrati iz padajućeg izbornika, isto kao i vrstu provedene mjere (koju je izvođač izvršio), IBAN unijeti bez oznake HR.</t>
    </r>
  </si>
  <si>
    <t>2. UGRADNJA TOPLINSKE ZAŠTITE VANJSKE OVOJNICE</t>
  </si>
  <si>
    <t xml:space="preserve">4. UGRADNJA SOLARNIH TOPLINSKIH KOLEKTORA </t>
  </si>
  <si>
    <t>6. UGRADNJA FOTONAPONSKIH MODULA</t>
  </si>
  <si>
    <t>Ime i prezime:</t>
  </si>
  <si>
    <t>Institucija:</t>
  </si>
  <si>
    <t>Adresa:</t>
  </si>
  <si>
    <t>Odjel:</t>
  </si>
  <si>
    <t>Zanimanje:</t>
  </si>
  <si>
    <t>Zvanje:</t>
  </si>
  <si>
    <t>E-mail:</t>
  </si>
  <si>
    <t>Telefon:</t>
  </si>
  <si>
    <t>Faks:</t>
  </si>
  <si>
    <t>Datum:___________________</t>
  </si>
  <si>
    <t>Potpis podnositelja zahtjeva:________________________</t>
  </si>
  <si>
    <t>M.P.</t>
  </si>
  <si>
    <t>PRIJAVNI OBRAZAC</t>
  </si>
  <si>
    <r>
      <t xml:space="preserve">FOND ZA ZAŠTITU OKOLIŠA I ENERGETSKU UČINKOVITOST
</t>
    </r>
    <r>
      <rPr>
        <b/>
        <sz val="18"/>
        <color indexed="8"/>
        <rFont val="Times New Roman"/>
        <family val="1"/>
        <charset val="238"/>
      </rPr>
      <t>ENERGETSKA OBNOVA OBITELJSKE KUĆE (2015)</t>
    </r>
  </si>
  <si>
    <t>IZJAVA PRIJAVITELJA</t>
  </si>
  <si>
    <t>IZJAVA O ODUSTAJANJU</t>
  </si>
  <si>
    <t>ZAHTJEV ZA ISPLATU DONACIJE</t>
  </si>
  <si>
    <r>
      <t xml:space="preserve">UGOVOR O USTUPANJU POTRAŽIVANJA (CESIJI) </t>
    </r>
    <r>
      <rPr>
        <b/>
        <sz val="18"/>
        <color indexed="8"/>
        <rFont val="Times New Roman"/>
        <family val="1"/>
        <charset val="238"/>
      </rPr>
      <t>CERTIFIKATORU</t>
    </r>
  </si>
  <si>
    <t>Datumi se unose bez točke iza oznake godine</t>
  </si>
  <si>
    <t>1.1. KONTAKT</t>
  </si>
  <si>
    <t>1. GRAĐANIN</t>
  </si>
  <si>
    <t>2. PROJEKT</t>
  </si>
  <si>
    <t>3. CERTIFIKATOR</t>
  </si>
  <si>
    <t>GARANCIJA</t>
  </si>
  <si>
    <t>4. CERTIFIKATOR</t>
  </si>
  <si>
    <t>iz razloga</t>
  </si>
  <si>
    <t xml:space="preserve">Izjavljujem
da odustajem od provođenja energetske obnove navedene obiteljske kuće,
</t>
  </si>
  <si>
    <t>.</t>
  </si>
  <si>
    <t>Odabrati matičnu banku (u kojoj je otvoren račun čiji se IBAN unosi) iz padajućeg izbornika.</t>
  </si>
  <si>
    <t>Unijeti točan OIB (11 znamenaka), odnosno IBAN broj (19 znamenaka).</t>
  </si>
  <si>
    <r>
      <t xml:space="preserve">Unijeti podatke </t>
    </r>
    <r>
      <rPr>
        <b/>
        <u/>
        <sz val="12"/>
        <color indexed="8"/>
        <rFont val="Times New Roman"/>
        <family val="1"/>
        <charset val="238"/>
      </rPr>
      <t>izbjegavajući korištenje isključivo velikih tiskanih slova</t>
    </r>
    <r>
      <rPr>
        <sz val="12"/>
        <color indexed="8"/>
        <rFont val="Times New Roman"/>
        <family val="1"/>
        <charset val="238"/>
      </rPr>
      <t xml:space="preserve"> (npr: umjesto </t>
    </r>
    <r>
      <rPr>
        <u/>
        <sz val="12"/>
        <color indexed="8"/>
        <rFont val="Times New Roman"/>
        <family val="1"/>
        <charset val="238"/>
      </rPr>
      <t>PERO PERIĆ</t>
    </r>
    <r>
      <rPr>
        <sz val="12"/>
        <color indexed="8"/>
        <rFont val="Times New Roman"/>
        <family val="1"/>
        <charset val="238"/>
      </rPr>
      <t xml:space="preserve"> unijeti </t>
    </r>
    <r>
      <rPr>
        <u/>
        <sz val="12"/>
        <color indexed="8"/>
        <rFont val="Times New Roman"/>
        <family val="1"/>
        <charset val="238"/>
      </rPr>
      <t>Pero Perić</t>
    </r>
    <r>
      <rPr>
        <sz val="12"/>
        <color indexed="8"/>
        <rFont val="Times New Roman"/>
        <family val="1"/>
        <charset val="238"/>
      </rPr>
      <t>) .</t>
    </r>
  </si>
  <si>
    <t>(mjesto, datum, potpis ponuditelja)</t>
  </si>
  <si>
    <t>Proizvođač i model solarnih toplinskih kolektora:</t>
  </si>
  <si>
    <t>Proizvođač i model dizalice topline:</t>
  </si>
  <si>
    <t>IZVJEŠĆE O OSTVARENIM UČINCIMA PROJEKTA</t>
  </si>
  <si>
    <t>Vrsta vanjske ovojnice na koju je ugrađena toplinska zaštita : 
(npr. vanjski zid)</t>
  </si>
  <si>
    <t>Tip ugrađene vanjske stolarije
(npr. prozor, vrata)</t>
  </si>
  <si>
    <t>Vrsta vanjske stolarije
(npr. PVC)</t>
  </si>
  <si>
    <t>Proizvođač vanjske stolarije
(npr. Iveta)</t>
  </si>
  <si>
    <r>
      <t>Površina ugrađene vanjske stolarije [m</t>
    </r>
    <r>
      <rPr>
        <vertAlign val="superscript"/>
        <sz val="10"/>
        <rFont val="Times New Roman"/>
        <family val="1"/>
        <charset val="238"/>
      </rPr>
      <t>2</t>
    </r>
    <r>
      <rPr>
        <sz val="10"/>
        <rFont val="Times New Roman"/>
        <family val="1"/>
        <charset val="238"/>
      </rPr>
      <t>]: 
(upisati ukupnu površinu ugrađene vanjske stolarije)</t>
    </r>
  </si>
  <si>
    <r>
      <t>Koeficijent prolaska topline PRIJE zamjene, U [W/m</t>
    </r>
    <r>
      <rPr>
        <vertAlign val="superscript"/>
        <sz val="10"/>
        <rFont val="Times New Roman"/>
        <family val="1"/>
        <charset val="238"/>
      </rPr>
      <t>2</t>
    </r>
    <r>
      <rPr>
        <sz val="10"/>
        <rFont val="Times New Roman"/>
        <family val="1"/>
        <charset val="238"/>
      </rPr>
      <t xml:space="preserve">K]
</t>
    </r>
  </si>
  <si>
    <r>
      <t>Koeficijent prolaska topline UGRAĐENE vanjske stolarije, U [W/m</t>
    </r>
    <r>
      <rPr>
        <vertAlign val="superscript"/>
        <sz val="10"/>
        <rFont val="Times New Roman"/>
        <family val="1"/>
        <charset val="238"/>
      </rPr>
      <t>2</t>
    </r>
    <r>
      <rPr>
        <sz val="10"/>
        <rFont val="Times New Roman"/>
        <family val="1"/>
        <charset val="238"/>
      </rPr>
      <t xml:space="preserve">K]
</t>
    </r>
  </si>
  <si>
    <r>
      <t>Koeficijent prolaska topline PRIJE ugradnje toplinske zaštite , U [W/m</t>
    </r>
    <r>
      <rPr>
        <vertAlign val="superscript"/>
        <sz val="10"/>
        <rFont val="Times New Roman"/>
        <family val="1"/>
        <charset val="238"/>
      </rPr>
      <t>2</t>
    </r>
    <r>
      <rPr>
        <sz val="10"/>
        <rFont val="Times New Roman"/>
        <family val="1"/>
        <charset val="238"/>
      </rPr>
      <t>K]</t>
    </r>
  </si>
  <si>
    <r>
      <t>Površina ugrađene toplinske zaštite 
[m</t>
    </r>
    <r>
      <rPr>
        <vertAlign val="superscript"/>
        <sz val="10"/>
        <rFont val="Times New Roman"/>
        <family val="1"/>
        <charset val="238"/>
      </rPr>
      <t>2</t>
    </r>
    <r>
      <rPr>
        <sz val="10"/>
        <rFont val="Times New Roman"/>
        <family val="1"/>
        <charset val="238"/>
      </rPr>
      <t xml:space="preserve">]: </t>
    </r>
  </si>
  <si>
    <t xml:space="preserve">A. OPĆI PODACI </t>
  </si>
  <si>
    <r>
      <t xml:space="preserve">B. PODACI O MJERAMA ENERGETSKE UČINKOVITOSTI PRIMIJENJENE NA OBITELJSKOJ KUĆI
</t>
    </r>
    <r>
      <rPr>
        <sz val="11"/>
        <rFont val="Times New Roman"/>
        <family val="1"/>
        <charset val="238"/>
      </rPr>
      <t>(ispuniti podatke samo za one mjere koje su sufinancirane od strane Fonda)</t>
    </r>
  </si>
  <si>
    <t>C. PODACI O OSOBI KOJ JE IZRADILA IZVJEŠTAJ:</t>
  </si>
  <si>
    <t>Godina izgradnje obiteljske kuće:
(upisati godinu izgradnje )</t>
  </si>
  <si>
    <t>Broj članova kućanstva:
(upisati broj članova kućanstva)</t>
  </si>
  <si>
    <r>
      <t>Grijana površina obiteljske kuće [m</t>
    </r>
    <r>
      <rPr>
        <vertAlign val="superscript"/>
        <sz val="10"/>
        <rFont val="Times New Roman"/>
        <family val="1"/>
        <charset val="238"/>
      </rPr>
      <t>2</t>
    </r>
    <r>
      <rPr>
        <sz val="10"/>
        <rFont val="Times New Roman"/>
        <family val="1"/>
        <charset val="238"/>
      </rPr>
      <t>]:
(upisati neto grijanu podnu površinu obiteljske kuće)</t>
    </r>
  </si>
  <si>
    <t>Energent za grijanje:
(označiti energent za grijanje, za projekte ugradnje novog kotla, dizalice topline i/ili solarnih kolektora označiti energent prije ugradnje novog sustava grijanja)</t>
  </si>
  <si>
    <t>Energent za pripremu potrošne tople vode (PTV):
(označiti energent za PTV, za projekte ugradnje novog kotla, dizalice topline i/ili solarnih kolektora označiti energent prije ugradnje novog sustava grijanja i pripreme potrošne tople vode)</t>
  </si>
  <si>
    <t>Mjere poboljšanja energetskih svojstva postojeće obiteljske kuće: 
(označiti mjere koje su sufinancirane od strane Fonda)</t>
  </si>
  <si>
    <t>Naziv izvođača radova:
(upisati naziv izvođača radova)</t>
  </si>
  <si>
    <t>Datum računa ispostavljenog od izvođača radova:
(upisati  datum računa ispostavljenog od izvođača radova)</t>
  </si>
  <si>
    <t>Iznos ukupne investicije s PDV-om [kn]:
(upisati ukupni iznos investicije projekta u kunama)</t>
  </si>
  <si>
    <t>Iznos odobrenih sredstva Fonda [kn]:
(upisati ukupni odobreni iznos od strane Fonda u kunama)</t>
  </si>
  <si>
    <t>Udio Fonda [%]:
(upisati učešće Fonda u %)</t>
  </si>
  <si>
    <t>Napomena:
(upisati napomenu)</t>
  </si>
  <si>
    <t>Ušteda energije [kWh]:
(upisati iz energetskog pregleda)</t>
  </si>
  <si>
    <r>
      <t>Smanjenje emisija CO</t>
    </r>
    <r>
      <rPr>
        <vertAlign val="subscript"/>
        <sz val="10"/>
        <rFont val="Times New Roman"/>
        <family val="1"/>
        <charset val="238"/>
      </rPr>
      <t>2</t>
    </r>
    <r>
      <rPr>
        <sz val="10"/>
        <rFont val="Times New Roman"/>
        <family val="1"/>
        <charset val="238"/>
      </rPr>
      <t xml:space="preserve"> [t]:
(upisati iz energetskog pregleda)</t>
    </r>
  </si>
  <si>
    <t>Iznos investicije s PDV-om [kn]:
(upisati iznos investicije u mjeru)</t>
  </si>
  <si>
    <r>
      <t>1. ZAMJENA VANJSKE STOLARIJE</t>
    </r>
    <r>
      <rPr>
        <sz val="10"/>
        <rFont val="Times New Roman"/>
        <family val="1"/>
        <charset val="238"/>
      </rPr>
      <t xml:space="preserve"> </t>
    </r>
  </si>
  <si>
    <t>Vrsta projekta ugradnje toplinske zaštite: 
(označiti vrstu projekta)</t>
  </si>
  <si>
    <t>Ušteda energije [kWh]:
(upisati iz energetskog pregleda )</t>
  </si>
  <si>
    <r>
      <t>Smanjenje emisija CO</t>
    </r>
    <r>
      <rPr>
        <vertAlign val="subscript"/>
        <sz val="10"/>
        <rFont val="Times New Roman"/>
        <family val="1"/>
        <charset val="238"/>
      </rPr>
      <t>2</t>
    </r>
    <r>
      <rPr>
        <sz val="10"/>
        <rFont val="Times New Roman"/>
        <family val="1"/>
        <charset val="238"/>
      </rPr>
      <t xml:space="preserve"> [t]:
(upisati iz energetskog pregleda )</t>
    </r>
  </si>
  <si>
    <t>Namjena plinskog kondenzacijskog kotla: 
(označiti namjenu)</t>
  </si>
  <si>
    <t>Snaga  plinskog kondenzacijskog kotla [kW]:
(upisati snagu kotla)</t>
  </si>
  <si>
    <t>Korisnost plinskog kondenzacijskog kotla [%]:
(upisati korisnost plinskog kondenzacijskog kotla-podatak od proizvođača)</t>
  </si>
  <si>
    <t>Način grijanja prije ugradnje plinskog kondenzacijskog kotla:
(navesti način grijanja prije ugradnje plinskog kondenzacijskog kotla)</t>
  </si>
  <si>
    <r>
      <t>Potrebna toplinska energija za grijanje obiteljske kuće [kWh/m</t>
    </r>
    <r>
      <rPr>
        <vertAlign val="superscript"/>
        <sz val="10"/>
        <rFont val="Times New Roman"/>
        <family val="1"/>
        <charset val="238"/>
      </rPr>
      <t>2</t>
    </r>
    <r>
      <rPr>
        <sz val="10"/>
        <rFont val="Times New Roman"/>
        <family val="1"/>
        <charset val="238"/>
      </rPr>
      <t>]:
(upisati potrebnu toplinsku energiju za grijanje)</t>
    </r>
  </si>
  <si>
    <r>
      <t>Potrebna toplinska energija za pripremu PTV-a [kWh/m</t>
    </r>
    <r>
      <rPr>
        <vertAlign val="superscript"/>
        <sz val="10"/>
        <rFont val="Times New Roman"/>
        <family val="1"/>
        <charset val="238"/>
      </rPr>
      <t>2</t>
    </r>
    <r>
      <rPr>
        <sz val="10"/>
        <rFont val="Times New Roman"/>
        <family val="1"/>
        <charset val="238"/>
      </rPr>
      <t>]:
(upisati potrebnu toplinsku energiju za pripremu potrošne tople vode)</t>
    </r>
  </si>
  <si>
    <t>Namjena solarnih toplinskih kolektora: 
(označiti namjenu)</t>
  </si>
  <si>
    <t>Vrsta solarnih toplinskih kolektora: 
(označiti vrstu)</t>
  </si>
  <si>
    <t>Broj ugrađenih solarnih toplinskih kolektora:
(upisati broj ugrađenih toplinskih kolektora )</t>
  </si>
  <si>
    <r>
      <t>Prosječna godišnja proizvodnja toplinske energije [kWh/m</t>
    </r>
    <r>
      <rPr>
        <vertAlign val="superscript"/>
        <sz val="10"/>
        <rFont val="Times New Roman"/>
        <family val="1"/>
        <charset val="238"/>
      </rPr>
      <t>2</t>
    </r>
    <r>
      <rPr>
        <sz val="10"/>
        <rFont val="Times New Roman"/>
        <family val="1"/>
        <charset val="238"/>
      </rPr>
      <t>]:
(upisati prosječnu godišnju proizvodnju toplinske energije iz solarnih kolektora)</t>
    </r>
  </si>
  <si>
    <t>Datum računa ispostavljenog od izvođača radova: (upisati  datum računa ispostavljenog od izvođača radova)</t>
  </si>
  <si>
    <r>
      <rPr>
        <b/>
        <sz val="10"/>
        <rFont val="Times New Roman"/>
        <family val="1"/>
        <charset val="238"/>
      </rPr>
      <t>5. UGRADNJA  KOTLA NA BIOMASU</t>
    </r>
    <r>
      <rPr>
        <sz val="10"/>
        <rFont val="Times New Roman"/>
        <family val="1"/>
        <charset val="238"/>
      </rPr>
      <t xml:space="preserve"> </t>
    </r>
  </si>
  <si>
    <t>Namjena  kotla na biomasu: 
(označiti namjenu)</t>
  </si>
  <si>
    <t>Vrsta kotla na biomasu:
(odabrati vrstu kotla na biomasu )</t>
  </si>
  <si>
    <t>Proizvođač i model kotla na biomasu:
(podatak s pločice kotla )</t>
  </si>
  <si>
    <t>Korisnost kotla na biomasu [%]:
(upisati korisnost/učinkovitost kotla na biomasu-podatak od proizvođača )</t>
  </si>
  <si>
    <t>Korisnost sustava grijanje prije ugradnje kotla [%]:
(upisati korisnost sustava prije ugradnje  kotla na biomasu)</t>
  </si>
  <si>
    <t>Broj instaliranih fotonaponskih modula:
(upisati broj instaliranih fotonaponskih modula)</t>
  </si>
  <si>
    <t>Prosječna godišnja proizvodnja električne energije iz fotonaponskog modula [kWh]:
(upisati prosječnu godišnju proizvodnju električne energije jednog modula)</t>
  </si>
  <si>
    <t>Snaga fotonaponskog modula  [W]:
(upisati snagu jednog fotonaponskog modula)</t>
  </si>
  <si>
    <r>
      <rPr>
        <b/>
        <sz val="10"/>
        <rFont val="Times New Roman"/>
        <family val="1"/>
        <charset val="238"/>
      </rPr>
      <t>7. UGRADNJA  DIZALICE TOPLINE</t>
    </r>
    <r>
      <rPr>
        <sz val="10"/>
        <rFont val="Times New Roman"/>
        <family val="1"/>
        <charset val="238"/>
      </rPr>
      <t xml:space="preserve"> </t>
    </r>
  </si>
  <si>
    <t>Namjena dizalice topline: 
(označiti namjenu)</t>
  </si>
  <si>
    <t>Vrsta dizalice topline:
(odabrati vrstu ugrađene dizalice topline )</t>
  </si>
  <si>
    <t>Faktor grijanja (COP) dizalice topline:
(upisati COP dizalice topline)</t>
  </si>
  <si>
    <t>Način grijanja prije ugradnje dizalice topline:
(navesti način grijanja prije ugradnje  dizalice topline)</t>
  </si>
  <si>
    <t>Korisnost sustava grijanje prije ugradnje dizalice topline[%]:
(upisati korisnost sustava prije ugradnje dizalice topline)</t>
  </si>
  <si>
    <t>Proizvođač i model fotonaponskog modula:</t>
  </si>
  <si>
    <t>Cedent preuzima obvezu da cesusa obavijesti o izvršenom ustupanju odmah po sklapanju ovog ugovora.</t>
  </si>
  <si>
    <t xml:space="preserve">Ugovorne strane čine mjerodavnim za međusobne odnose samo ono što je sadržano u ovom Ugovoru.
Ugovorne strane suglasno uređuju da sva utanačenja koja nisu u skladu s odredbama ovog Ugovora ili su u suprotnosti s istim, nisu mjerodavna za međusobne odnose, osim ako nisu, sačinjena u pismenoj formi i po obimu, potpisana u obliku Aneksa ovog Ugovora.
Za sve ono što nije regulirano odredbama ovog Ugovora, a relevantno je za međusobne odnose ugovornih strana imaju se na odgovarajući način primjenjivati pozitivni propisi Republike Hrvatske.
</t>
  </si>
  <si>
    <t>Ovaj Ugovor stupa na snagu danom potpisa od strane Cedenta i Cesionara.</t>
  </si>
  <si>
    <r>
      <t xml:space="preserve">UGOVOR O USTUPANJU POTRAŽIVANJA (CESIJI) </t>
    </r>
    <r>
      <rPr>
        <b/>
        <sz val="18"/>
        <color indexed="8"/>
        <rFont val="Times New Roman"/>
        <family val="1"/>
        <charset val="238"/>
      </rPr>
      <t>IZVOĐAČU</t>
    </r>
  </si>
  <si>
    <t>IZVOĐAČ 2</t>
  </si>
  <si>
    <t>IZVOĐAČ 1</t>
  </si>
  <si>
    <t>CERTIFIKATOR</t>
  </si>
  <si>
    <t>GARANCIJE</t>
  </si>
  <si>
    <t>IZVOĐAČ 3</t>
  </si>
  <si>
    <t>IZVOĐAČ 4</t>
  </si>
  <si>
    <t>ZAVRŠNO IZVJEŠĆE</t>
  </si>
  <si>
    <t>Na vrhu svakog dokumenta, s desne strane nalaze se navigacijski gumbi koji omogućuju jednostavan i brz pristup dokumentima za prijavu, odnosno za isplatu</t>
  </si>
  <si>
    <r>
      <t xml:space="preserve">U rubrici </t>
    </r>
    <r>
      <rPr>
        <b/>
        <sz val="12"/>
        <color indexed="8"/>
        <rFont val="Times New Roman"/>
        <family val="1"/>
        <charset val="238"/>
      </rPr>
      <t>PROJEKT</t>
    </r>
    <r>
      <rPr>
        <sz val="12"/>
        <color indexed="8"/>
        <rFont val="Times New Roman"/>
        <family val="1"/>
        <charset val="238"/>
      </rPr>
      <t xml:space="preserve"> označiti klikom na kvadratić pored ponuđenih odgovora one mjere koje se planiraju realizirati.</t>
    </r>
  </si>
  <si>
    <r>
      <t xml:space="preserve">U rubrici </t>
    </r>
    <r>
      <rPr>
        <b/>
        <sz val="12"/>
        <color indexed="8"/>
        <rFont val="Times New Roman"/>
        <family val="1"/>
        <charset val="238"/>
      </rPr>
      <t>CERTIFIKATOR</t>
    </r>
    <r>
      <rPr>
        <sz val="12"/>
        <color indexed="8"/>
        <rFont val="Times New Roman"/>
        <family val="1"/>
        <charset val="238"/>
      </rPr>
      <t>, u redu 24, u prvom polju iz padajućeg izbornika odabrati P-ako se radio o pravnoj osobi (tvrtka i sl.), odnosno, F ako se radi o fizičkoj osobi .</t>
    </r>
  </si>
  <si>
    <r>
      <t xml:space="preserve">Nakon što je </t>
    </r>
    <r>
      <rPr>
        <i/>
        <sz val="12"/>
        <color indexed="8"/>
        <rFont val="Times New Roman"/>
        <family val="1"/>
        <charset val="238"/>
      </rPr>
      <t>Prijavni obrazac</t>
    </r>
    <r>
      <rPr>
        <sz val="12"/>
        <color indexed="8"/>
        <rFont val="Times New Roman"/>
        <family val="1"/>
        <charset val="238"/>
      </rPr>
      <t xml:space="preserve"> u potpunosti popunjen,  </t>
    </r>
    <r>
      <rPr>
        <b/>
        <sz val="12"/>
        <color indexed="8"/>
        <rFont val="Times New Roman"/>
        <family val="1"/>
        <charset val="238"/>
      </rPr>
      <t xml:space="preserve">IZJAVA PRIJAVITELJA </t>
    </r>
    <r>
      <rPr>
        <sz val="12"/>
        <color indexed="8"/>
        <rFont val="Times New Roman"/>
        <family val="1"/>
        <charset val="238"/>
      </rPr>
      <t>se automatski popunjava s osnovnim podacima. Po potrebi unijeti dodatne podatke o suvlasnicima.</t>
    </r>
  </si>
  <si>
    <r>
      <rPr>
        <b/>
        <sz val="10"/>
        <color indexed="8"/>
        <rFont val="Times New Roman"/>
        <family val="1"/>
        <charset val="238"/>
      </rPr>
      <t>ENERGETSKA UČINKOVITOST</t>
    </r>
    <r>
      <rPr>
        <sz val="10"/>
        <color indexed="8"/>
        <rFont val="Times New Roman"/>
        <family val="1"/>
        <charset val="238"/>
      </rPr>
      <t xml:space="preserve">
Koja mjera povećanja energetske učinkovitosti se prijavljuje
(označiti klikom na kvadrat pored ponuđenih mogućnosti, prijaviti se može jedna, više ili sve od navedenih mjera)</t>
    </r>
  </si>
  <si>
    <r>
      <t xml:space="preserve">OBNOVLJIVI IZVORI ENERGIJE
</t>
    </r>
    <r>
      <rPr>
        <sz val="10"/>
        <color indexed="8"/>
        <rFont val="Times New Roman"/>
        <family val="1"/>
        <charset val="238"/>
      </rPr>
      <t>Koji sustav obnovljivih izvora energije se planira ugraditi
(označiti klikom na kvadrat pored ponuđenih mogućnosti, prijaviti se može jedna, više ili sve od navedenih mjera)</t>
    </r>
  </si>
  <si>
    <r>
      <rPr>
        <b/>
        <sz val="10"/>
        <color indexed="8"/>
        <rFont val="Times New Roman"/>
        <family val="1"/>
        <charset val="238"/>
      </rPr>
      <t>ENERGETSKA UČINKOVITOST</t>
    </r>
    <r>
      <rPr>
        <sz val="10"/>
        <color indexed="8"/>
        <rFont val="Times New Roman"/>
        <family val="1"/>
        <charset val="238"/>
      </rPr>
      <t xml:space="preserve">
Koje mjere povećanja energetske učinkovitosti su izvedene
(označiti klikom na kvadrat pored ponuđenih mogućnosti)</t>
    </r>
  </si>
  <si>
    <r>
      <t xml:space="preserve">OBNOVLJIVI IZVORI ENERGIJE
</t>
    </r>
    <r>
      <rPr>
        <sz val="10"/>
        <color indexed="8"/>
        <rFont val="Times New Roman"/>
        <family val="1"/>
        <charset val="238"/>
      </rPr>
      <t xml:space="preserve">Koje mjere obnovljivih izvora energije su izvedene
(označiti klikom na kvadrat pored ponuđenih mogućnosti)
</t>
    </r>
  </si>
  <si>
    <t xml:space="preserve">Županija: </t>
  </si>
  <si>
    <t xml:space="preserve">Adresa: </t>
  </si>
  <si>
    <t xml:space="preserve">Ime: </t>
  </si>
  <si>
    <t xml:space="preserve">Prezime: </t>
  </si>
  <si>
    <t xml:space="preserve">Grad/Općina: </t>
  </si>
  <si>
    <t xml:space="preserve">Ovaj Ugovor sastavljen je u 3 (tri) istovjetnih primjeraka na hrvatskom jeziku od kojih svaki primjerak ima snagu originala.
Ugovorne strane potvrđuju da su upoznate sa sadržajem i značenjem odredbi ovog Ugovora te se odriču prava na pobijanje ovog Ugovora iz razloga nerazumijevanja istog.
Ugovorne strane suglasno ustvrđuju da su upoznate sa pravima i obvezama koje za njih iz ovog Ugovora proizilaze te da između prava i obveza svake od ugovornih stranka ne postoji očiti nerazmjer u trenutku zaključenja ovog Ugovora.
</t>
  </si>
  <si>
    <t>Broj članova kućanstva</t>
  </si>
  <si>
    <t>Godina izgradnje kuće</t>
  </si>
  <si>
    <t>Bruto površina (m2)</t>
  </si>
  <si>
    <t>(žig i potpis certifikatora)</t>
  </si>
  <si>
    <t>Potpis certifikatora:____________________________</t>
  </si>
  <si>
    <t>Velika gorica</t>
  </si>
  <si>
    <t>Hrvatski leskovac</t>
  </si>
  <si>
    <t>Kupinečki kraljevec</t>
  </si>
  <si>
    <t>Donji dragonožec</t>
  </si>
  <si>
    <t>Odra</t>
  </si>
  <si>
    <t>Gornji stupnik</t>
  </si>
  <si>
    <t>Botinec</t>
  </si>
  <si>
    <t>Prigorje brdovečko</t>
  </si>
  <si>
    <t>Pušća</t>
  </si>
  <si>
    <t>Kupljenovo</t>
  </si>
  <si>
    <t>Luka</t>
  </si>
  <si>
    <t>Jakovlje</t>
  </si>
  <si>
    <t>Donja bistra</t>
  </si>
  <si>
    <t>Marija gorica</t>
  </si>
  <si>
    <t>Ivanić grad</t>
  </si>
  <si>
    <t>Posavski bregi</t>
  </si>
  <si>
    <t>Kloštar ivanić</t>
  </si>
  <si>
    <t>Graberje ivaničko</t>
  </si>
  <si>
    <t>Lijevi dubrovčak</t>
  </si>
  <si>
    <t>Farkaševac</t>
  </si>
  <si>
    <t>Gradec</t>
  </si>
  <si>
    <t>Preseka</t>
  </si>
  <si>
    <t>Rakovec</t>
  </si>
  <si>
    <t>Sesvete</t>
  </si>
  <si>
    <t>Sesvetski kraljevec</t>
  </si>
  <si>
    <t>Kašina</t>
  </si>
  <si>
    <t>Dugo selo</t>
  </si>
  <si>
    <t>Ivanja reka</t>
  </si>
  <si>
    <t>Sv. Ivan zelina</t>
  </si>
  <si>
    <t>Donja zelina</t>
  </si>
  <si>
    <t>Šćitarjevo</t>
  </si>
  <si>
    <t>Velika mlaka</t>
  </si>
  <si>
    <t>Donja lomnica</t>
  </si>
  <si>
    <t>Novo čiče</t>
  </si>
  <si>
    <t>Sveta nedelja</t>
  </si>
  <si>
    <t>Strmec samoborski</t>
  </si>
  <si>
    <t>Sv. Martin p/o</t>
  </si>
  <si>
    <t>Rakov potok</t>
  </si>
  <si>
    <t>Zdenčina</t>
  </si>
  <si>
    <t>Sveta jana</t>
  </si>
  <si>
    <t>Šipanjska luka</t>
  </si>
  <si>
    <t>Babino polje</t>
  </si>
  <si>
    <t>Zaton veliki</t>
  </si>
  <si>
    <t>Putnikovići</t>
  </si>
  <si>
    <t>Loište</t>
  </si>
  <si>
    <t>Vela luka</t>
  </si>
  <si>
    <t>Nova sela</t>
  </si>
  <si>
    <t>Ubli</t>
  </si>
  <si>
    <t>Kula norinska</t>
  </si>
  <si>
    <t>Otrić seoci</t>
  </si>
  <si>
    <t>Donji muć</t>
  </si>
  <si>
    <t>Donje ogorje</t>
  </si>
  <si>
    <t>Kučiče</t>
  </si>
  <si>
    <t>Vranjic</t>
  </si>
  <si>
    <t>Kaštel sućurac</t>
  </si>
  <si>
    <t>Kaštel gomilica</t>
  </si>
  <si>
    <t>Kaštel kambelovac</t>
  </si>
  <si>
    <t>Kaštel lukšić</t>
  </si>
  <si>
    <t>Kaštel stari</t>
  </si>
  <si>
    <t>Kaštel štafilić</t>
  </si>
  <si>
    <t>Seget donji</t>
  </si>
  <si>
    <t>Okrug gornji</t>
  </si>
  <si>
    <t>Drvenik veliki</t>
  </si>
  <si>
    <t>Primorski dolac</t>
  </si>
  <si>
    <t>Blizna donja</t>
  </si>
  <si>
    <t>Brnaze</t>
  </si>
  <si>
    <t>Obrovac sinjski</t>
  </si>
  <si>
    <t>Cista velika</t>
  </si>
</sst>
</file>

<file path=xl/styles.xml><?xml version="1.0" encoding="utf-8"?>
<styleSheet xmlns="http://schemas.openxmlformats.org/spreadsheetml/2006/main">
  <numFmts count="1">
    <numFmt numFmtId="43" formatCode="_-* #,##0.00\ _k_n_-;\-* #,##0.00\ _k_n_-;_-* &quot;-&quot;??\ _k_n_-;_-@_-"/>
  </numFmts>
  <fonts count="55">
    <font>
      <sz val="11"/>
      <color theme="1"/>
      <name val="Calibri"/>
      <family val="2"/>
      <charset val="238"/>
      <scheme val="minor"/>
    </font>
    <font>
      <sz val="10"/>
      <color indexed="8"/>
      <name val="Times New Roman"/>
      <family val="1"/>
      <charset val="238"/>
    </font>
    <font>
      <b/>
      <sz val="10"/>
      <color indexed="8"/>
      <name val="Times New Roman"/>
      <family val="1"/>
      <charset val="238"/>
    </font>
    <font>
      <sz val="12"/>
      <color indexed="8"/>
      <name val="Times New Roman"/>
      <family val="1"/>
      <charset val="238"/>
    </font>
    <font>
      <b/>
      <sz val="14"/>
      <color indexed="8"/>
      <name val="Times New Roman"/>
      <family val="1"/>
      <charset val="238"/>
    </font>
    <font>
      <b/>
      <sz val="12"/>
      <color indexed="8"/>
      <name val="Times New Roman"/>
      <family val="1"/>
      <charset val="238"/>
    </font>
    <font>
      <i/>
      <sz val="14"/>
      <color indexed="8"/>
      <name val="Times New Roman"/>
      <family val="1"/>
      <charset val="238"/>
    </font>
    <font>
      <b/>
      <u/>
      <sz val="12"/>
      <color indexed="8"/>
      <name val="Times New Roman"/>
      <family val="1"/>
      <charset val="238"/>
    </font>
    <font>
      <u/>
      <sz val="12"/>
      <color indexed="8"/>
      <name val="Times New Roman"/>
      <family val="1"/>
      <charset val="238"/>
    </font>
    <font>
      <i/>
      <sz val="12"/>
      <color indexed="8"/>
      <name val="Times New Roman"/>
      <family val="1"/>
      <charset val="238"/>
    </font>
    <font>
      <b/>
      <u/>
      <sz val="14"/>
      <color indexed="10"/>
      <name val="Times New Roman"/>
      <family val="1"/>
      <charset val="238"/>
    </font>
    <font>
      <b/>
      <u/>
      <sz val="12"/>
      <color indexed="10"/>
      <name val="Times New Roman"/>
      <family val="1"/>
      <charset val="238"/>
    </font>
    <font>
      <b/>
      <sz val="18"/>
      <color indexed="8"/>
      <name val="Times New Roman"/>
      <family val="1"/>
      <charset val="238"/>
    </font>
    <font>
      <b/>
      <sz val="11"/>
      <name val="Times New Roman"/>
      <family val="1"/>
      <charset val="238"/>
    </font>
    <font>
      <sz val="11"/>
      <name val="Times New Roman"/>
      <family val="1"/>
      <charset val="238"/>
    </font>
    <font>
      <b/>
      <sz val="10"/>
      <name val="Times New Roman"/>
      <family val="1"/>
      <charset val="238"/>
    </font>
    <font>
      <sz val="10"/>
      <name val="Times New Roman"/>
      <family val="1"/>
      <charset val="238"/>
    </font>
    <font>
      <vertAlign val="superscript"/>
      <sz val="10"/>
      <name val="Times New Roman"/>
      <family val="1"/>
      <charset val="238"/>
    </font>
    <font>
      <vertAlign val="subscript"/>
      <sz val="10"/>
      <name val="Times New Roman"/>
      <family val="1"/>
      <charset val="238"/>
    </font>
    <font>
      <sz val="12"/>
      <name val="Times New Roman"/>
      <family val="1"/>
      <charset val="238"/>
    </font>
    <font>
      <b/>
      <i/>
      <sz val="14"/>
      <color indexed="8"/>
      <name val="Times New Roman"/>
      <family val="1"/>
      <charset val="238"/>
    </font>
    <font>
      <sz val="11"/>
      <color indexed="8"/>
      <name val="Calibri"/>
      <family val="2"/>
      <charset val="238"/>
    </font>
    <font>
      <b/>
      <sz val="11"/>
      <color indexed="8"/>
      <name val="Calibri"/>
      <family val="2"/>
      <charset val="238"/>
    </font>
    <font>
      <b/>
      <sz val="14"/>
      <color indexed="8"/>
      <name val="Calibri"/>
      <family val="2"/>
      <charset val="238"/>
    </font>
    <font>
      <sz val="12"/>
      <color indexed="8"/>
      <name val="Calibri"/>
      <family val="2"/>
      <charset val="238"/>
    </font>
    <font>
      <sz val="10"/>
      <color indexed="8"/>
      <name val="Times New Roman"/>
      <family val="1"/>
      <charset val="238"/>
    </font>
    <font>
      <sz val="9"/>
      <color indexed="8"/>
      <name val="Times New Roman"/>
      <family val="1"/>
      <charset val="238"/>
    </font>
    <font>
      <sz val="14"/>
      <color indexed="8"/>
      <name val="Calibri"/>
      <family val="2"/>
      <charset val="238"/>
    </font>
    <font>
      <sz val="14"/>
      <color indexed="8"/>
      <name val="Times New Roman"/>
      <family val="1"/>
      <charset val="238"/>
    </font>
    <font>
      <sz val="13"/>
      <color indexed="8"/>
      <name val="Calibri"/>
      <family val="2"/>
      <charset val="238"/>
    </font>
    <font>
      <u/>
      <sz val="13"/>
      <color indexed="8"/>
      <name val="Calibri"/>
      <family val="2"/>
      <charset val="238"/>
    </font>
    <font>
      <sz val="11"/>
      <color indexed="8"/>
      <name val="Times New Roman"/>
      <family val="1"/>
      <charset val="238"/>
    </font>
    <font>
      <sz val="12"/>
      <color indexed="8"/>
      <name val="Times New Roman"/>
      <family val="1"/>
      <charset val="238"/>
    </font>
    <font>
      <b/>
      <u/>
      <sz val="12"/>
      <color indexed="8"/>
      <name val="Times New Roman"/>
      <family val="1"/>
      <charset val="238"/>
    </font>
    <font>
      <b/>
      <sz val="12"/>
      <color indexed="8"/>
      <name val="Times New Roman"/>
      <family val="1"/>
      <charset val="238"/>
    </font>
    <font>
      <b/>
      <sz val="10"/>
      <color indexed="8"/>
      <name val="Times New Roman"/>
      <family val="1"/>
      <charset val="238"/>
    </font>
    <font>
      <sz val="11"/>
      <name val="Calibri"/>
      <family val="2"/>
      <charset val="238"/>
    </font>
    <font>
      <b/>
      <u/>
      <sz val="12"/>
      <color indexed="8"/>
      <name val="Calibri"/>
      <family val="2"/>
      <charset val="238"/>
    </font>
    <font>
      <b/>
      <sz val="18"/>
      <color indexed="8"/>
      <name val="Times New Roman"/>
      <family val="1"/>
      <charset val="238"/>
    </font>
    <font>
      <sz val="10"/>
      <color indexed="22"/>
      <name val="Times New Roman"/>
      <family val="1"/>
      <charset val="238"/>
    </font>
    <font>
      <sz val="12"/>
      <color indexed="8"/>
      <name val="Times New Roman"/>
      <family val="1"/>
    </font>
    <font>
      <sz val="10"/>
      <color indexed="9"/>
      <name val="Times New Roman"/>
      <family val="1"/>
      <charset val="238"/>
    </font>
    <font>
      <sz val="13"/>
      <color indexed="8"/>
      <name val="Times New Roman"/>
      <family val="1"/>
      <charset val="238"/>
    </font>
    <font>
      <sz val="72"/>
      <color indexed="8"/>
      <name val="Calibri"/>
      <family val="2"/>
      <charset val="238"/>
    </font>
    <font>
      <sz val="54"/>
      <color indexed="8"/>
      <name val="Calibri"/>
      <family val="2"/>
      <charset val="238"/>
    </font>
    <font>
      <b/>
      <sz val="22"/>
      <color indexed="8"/>
      <name val="Times New Roman"/>
      <family val="1"/>
      <charset val="238"/>
    </font>
    <font>
      <b/>
      <sz val="16"/>
      <color indexed="8"/>
      <name val="Times New Roman"/>
      <family val="1"/>
      <charset val="238"/>
    </font>
    <font>
      <b/>
      <sz val="14"/>
      <color indexed="8"/>
      <name val="Times New Roman"/>
      <family val="1"/>
      <charset val="238"/>
    </font>
    <font>
      <b/>
      <sz val="11"/>
      <color indexed="8"/>
      <name val="Times New Roman"/>
      <family val="1"/>
      <charset val="238"/>
    </font>
    <font>
      <b/>
      <sz val="20"/>
      <color indexed="8"/>
      <name val="Times New Roman"/>
      <family val="1"/>
      <charset val="238"/>
    </font>
    <font>
      <sz val="18"/>
      <color indexed="8"/>
      <name val="Times New Roman"/>
      <family val="1"/>
      <charset val="238"/>
    </font>
    <font>
      <sz val="80"/>
      <name val="Calibri"/>
      <family val="2"/>
      <charset val="238"/>
    </font>
    <font>
      <b/>
      <sz val="20"/>
      <color indexed="10"/>
      <name val="Times New Roman"/>
      <family val="1"/>
      <charset val="238"/>
    </font>
    <font>
      <u/>
      <sz val="11"/>
      <color theme="10"/>
      <name val="Calibri"/>
      <family val="2"/>
      <charset val="238"/>
      <scheme val="minor"/>
    </font>
    <font>
      <sz val="11"/>
      <color theme="1"/>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2"/>
        <bgColor indexed="22"/>
      </patternFill>
    </fill>
    <fill>
      <patternFill patternType="solid">
        <fgColor indexed="53"/>
        <bgColor indexed="64"/>
      </patternFill>
    </fill>
    <fill>
      <patternFill patternType="solid">
        <fgColor indexed="49"/>
        <bgColor indexed="64"/>
      </patternFill>
    </fill>
    <fill>
      <patternFill patternType="solid">
        <fgColor indexed="13"/>
        <bgColor indexed="64"/>
      </patternFill>
    </fill>
    <fill>
      <patternFill patternType="solid">
        <fgColor indexed="10"/>
        <bgColor indexed="64"/>
      </patternFill>
    </fill>
    <fill>
      <patternFill patternType="solid">
        <fgColor indexed="50"/>
        <bgColor indexed="64"/>
      </patternFill>
    </fill>
  </fills>
  <borders count="57">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7">
    <xf numFmtId="0" fontId="0" fillId="0" borderId="0"/>
    <xf numFmtId="43" fontId="21" fillId="0" borderId="0" applyFont="0" applyFill="0" applyBorder="0" applyAlignment="0" applyProtection="0"/>
    <xf numFmtId="0" fontId="53" fillId="0" borderId="0" applyNumberFormat="0" applyFill="0" applyBorder="0" applyAlignment="0" applyProtection="0"/>
    <xf numFmtId="0" fontId="54" fillId="0" borderId="0"/>
    <xf numFmtId="0" fontId="54" fillId="0" borderId="0"/>
    <xf numFmtId="0" fontId="54" fillId="0" borderId="0"/>
    <xf numFmtId="9" fontId="21" fillId="0" borderId="0" applyFont="0" applyFill="0" applyBorder="0" applyAlignment="0" applyProtection="0"/>
  </cellStyleXfs>
  <cellXfs count="669">
    <xf numFmtId="0" fontId="0" fillId="0" borderId="0" xfId="0"/>
    <xf numFmtId="0" fontId="0" fillId="2" borderId="0" xfId="0" applyFill="1" applyProtection="1">
      <protection locked="0"/>
    </xf>
    <xf numFmtId="0" fontId="0" fillId="3" borderId="0" xfId="0" applyFill="1" applyProtection="1"/>
    <xf numFmtId="49" fontId="0" fillId="4" borderId="0" xfId="0" applyNumberFormat="1" applyFont="1" applyFill="1"/>
    <xf numFmtId="0" fontId="0" fillId="4" borderId="0" xfId="0" applyFont="1" applyFill="1"/>
    <xf numFmtId="49" fontId="0" fillId="0" borderId="0" xfId="0" applyNumberFormat="1" applyFont="1" applyFill="1"/>
    <xf numFmtId="0" fontId="0" fillId="0" borderId="0" xfId="0" applyFont="1"/>
    <xf numFmtId="0" fontId="23" fillId="3" borderId="0" xfId="0" applyFont="1" applyFill="1" applyAlignment="1" applyProtection="1">
      <alignment vertical="top"/>
    </xf>
    <xf numFmtId="0" fontId="0" fillId="2" borderId="0" xfId="0" applyFill="1" applyAlignment="1" applyProtection="1">
      <alignment vertical="center"/>
      <protection locked="0"/>
    </xf>
    <xf numFmtId="0" fontId="0" fillId="3" borderId="0" xfId="0" applyFill="1" applyAlignment="1" applyProtection="1">
      <alignment vertical="center"/>
    </xf>
    <xf numFmtId="0" fontId="24" fillId="3" borderId="0" xfId="0" applyFont="1" applyFill="1" applyAlignment="1" applyProtection="1">
      <alignment vertical="center"/>
    </xf>
    <xf numFmtId="0" fontId="0" fillId="3" borderId="0" xfId="0" applyFill="1" applyAlignment="1" applyProtection="1">
      <alignment horizontal="left"/>
    </xf>
    <xf numFmtId="0" fontId="0" fillId="2" borderId="0" xfId="0" applyFill="1" applyAlignment="1" applyProtection="1">
      <alignment horizontal="left" vertical="center"/>
      <protection locked="0"/>
    </xf>
    <xf numFmtId="0" fontId="0" fillId="3" borderId="0" xfId="0" applyFill="1" applyAlignment="1" applyProtection="1">
      <alignment horizontal="left" vertical="center"/>
    </xf>
    <xf numFmtId="0" fontId="22" fillId="3" borderId="0" xfId="0" applyFont="1" applyFill="1" applyProtection="1"/>
    <xf numFmtId="0" fontId="0" fillId="3" borderId="0" xfId="0" applyFill="1" applyBorder="1" applyProtection="1"/>
    <xf numFmtId="0" fontId="25" fillId="3" borderId="1" xfId="0" applyFont="1" applyFill="1" applyBorder="1" applyAlignment="1" applyProtection="1">
      <alignment vertical="center"/>
    </xf>
    <xf numFmtId="0" fontId="25" fillId="3" borderId="0" xfId="0" applyFont="1" applyFill="1" applyBorder="1" applyAlignment="1" applyProtection="1">
      <alignment vertical="center"/>
    </xf>
    <xf numFmtId="0" fontId="25" fillId="3" borderId="0" xfId="0" applyFont="1" applyFill="1" applyBorder="1" applyAlignment="1" applyProtection="1"/>
    <xf numFmtId="0" fontId="25" fillId="3" borderId="2" xfId="0" applyFont="1" applyFill="1" applyBorder="1" applyAlignment="1" applyProtection="1"/>
    <xf numFmtId="0" fontId="0" fillId="3" borderId="0" xfId="0" applyFill="1" applyBorder="1" applyAlignment="1" applyProtection="1">
      <alignment horizontal="center"/>
    </xf>
    <xf numFmtId="0" fontId="0" fillId="3" borderId="0" xfId="0" applyFill="1" applyAlignment="1" applyProtection="1">
      <alignment horizontal="left" vertical="top"/>
    </xf>
    <xf numFmtId="0" fontId="25" fillId="3" borderId="3" xfId="0" applyFont="1" applyFill="1" applyBorder="1" applyAlignment="1" applyProtection="1">
      <alignment vertical="center"/>
    </xf>
    <xf numFmtId="0" fontId="25" fillId="3" borderId="3" xfId="0" applyFont="1" applyFill="1" applyBorder="1" applyAlignment="1" applyProtection="1"/>
    <xf numFmtId="0" fontId="25" fillId="3" borderId="4" xfId="0" applyFont="1" applyFill="1" applyBorder="1" applyAlignment="1" applyProtection="1"/>
    <xf numFmtId="0" fontId="26" fillId="3" borderId="0" xfId="0" applyFont="1" applyFill="1" applyBorder="1" applyAlignment="1" applyProtection="1">
      <alignment horizontal="justify" vertical="top" wrapText="1"/>
    </xf>
    <xf numFmtId="0" fontId="0" fillId="3" borderId="0" xfId="0" applyFill="1" applyBorder="1" applyAlignment="1" applyProtection="1">
      <alignment vertical="center"/>
    </xf>
    <xf numFmtId="0" fontId="0" fillId="3" borderId="0" xfId="0" applyFill="1" applyBorder="1" applyAlignment="1" applyProtection="1">
      <alignment horizontal="center" vertical="center"/>
      <protection hidden="1"/>
    </xf>
    <xf numFmtId="0" fontId="0" fillId="3" borderId="0" xfId="0" applyFill="1" applyBorder="1" applyProtection="1">
      <protection hidden="1"/>
    </xf>
    <xf numFmtId="0" fontId="0" fillId="0" borderId="0" xfId="0" applyBorder="1" applyAlignment="1">
      <alignment horizontal="center" vertical="center"/>
    </xf>
    <xf numFmtId="4" fontId="0" fillId="3" borderId="0" xfId="0" applyNumberFormat="1" applyFill="1" applyBorder="1" applyProtection="1">
      <protection hidden="1"/>
    </xf>
    <xf numFmtId="0" fontId="0" fillId="3" borderId="0" xfId="0" applyFill="1" applyBorder="1" applyAlignment="1" applyProtection="1">
      <alignment horizontal="right"/>
    </xf>
    <xf numFmtId="0" fontId="0" fillId="3" borderId="0" xfId="0" applyFill="1" applyBorder="1" applyAlignment="1" applyProtection="1">
      <alignment horizontal="center" vertical="center"/>
    </xf>
    <xf numFmtId="0" fontId="0" fillId="3" borderId="0" xfId="0" applyFill="1" applyBorder="1" applyAlignment="1" applyProtection="1">
      <alignment horizontal="center" vertical="center"/>
      <protection locked="0"/>
    </xf>
    <xf numFmtId="0" fontId="0" fillId="3" borderId="0" xfId="0" applyFill="1" applyBorder="1" applyAlignment="1" applyProtection="1">
      <alignment horizontal="left"/>
    </xf>
    <xf numFmtId="0" fontId="0" fillId="3" borderId="0" xfId="0" applyFill="1"/>
    <xf numFmtId="0" fontId="0" fillId="3" borderId="0" xfId="0" applyFill="1" applyAlignment="1">
      <alignment vertical="center"/>
    </xf>
    <xf numFmtId="0" fontId="0" fillId="3" borderId="0" xfId="0" applyFill="1" applyAlignment="1">
      <alignment vertical="top"/>
    </xf>
    <xf numFmtId="0" fontId="0" fillId="2" borderId="0" xfId="0" applyFill="1" applyProtection="1">
      <protection hidden="1"/>
    </xf>
    <xf numFmtId="0" fontId="0" fillId="3" borderId="0" xfId="0" applyFill="1" applyProtection="1">
      <protection hidden="1"/>
    </xf>
    <xf numFmtId="49" fontId="0" fillId="2" borderId="0" xfId="0" applyNumberFormat="1" applyFill="1" applyProtection="1">
      <protection hidden="1"/>
    </xf>
    <xf numFmtId="49" fontId="0" fillId="3" borderId="0" xfId="0" applyNumberFormat="1" applyFill="1" applyProtection="1">
      <protection hidden="1"/>
    </xf>
    <xf numFmtId="0" fontId="0" fillId="3" borderId="1" xfId="0" applyFill="1" applyBorder="1" applyProtection="1">
      <protection hidden="1"/>
    </xf>
    <xf numFmtId="0" fontId="0" fillId="3" borderId="2" xfId="0" applyFill="1" applyBorder="1" applyProtection="1">
      <protection hidden="1"/>
    </xf>
    <xf numFmtId="0" fontId="0" fillId="2" borderId="0" xfId="0" applyNumberFormat="1" applyFill="1" applyProtection="1">
      <protection hidden="1"/>
    </xf>
    <xf numFmtId="0" fontId="0" fillId="3" borderId="5" xfId="0" applyFill="1" applyBorder="1" applyProtection="1">
      <protection hidden="1"/>
    </xf>
    <xf numFmtId="0" fontId="0" fillId="3" borderId="3" xfId="0" applyFill="1" applyBorder="1" applyProtection="1">
      <protection hidden="1"/>
    </xf>
    <xf numFmtId="0" fontId="0" fillId="3" borderId="4" xfId="0" applyFill="1" applyBorder="1" applyProtection="1">
      <protection hidden="1"/>
    </xf>
    <xf numFmtId="0" fontId="27" fillId="3" borderId="0" xfId="0" applyFont="1" applyFill="1" applyBorder="1" applyProtection="1">
      <protection hidden="1"/>
    </xf>
    <xf numFmtId="0" fontId="27" fillId="3" borderId="6" xfId="0" applyFont="1" applyFill="1" applyBorder="1" applyProtection="1">
      <protection hidden="1"/>
    </xf>
    <xf numFmtId="0" fontId="27" fillId="3" borderId="2" xfId="0" applyFont="1" applyFill="1" applyBorder="1" applyProtection="1">
      <protection hidden="1"/>
    </xf>
    <xf numFmtId="0" fontId="27" fillId="3" borderId="7" xfId="0" applyFont="1" applyFill="1" applyBorder="1" applyProtection="1">
      <protection hidden="1"/>
    </xf>
    <xf numFmtId="0" fontId="28" fillId="3" borderId="1" xfId="0" applyFont="1" applyFill="1" applyBorder="1" applyProtection="1">
      <protection hidden="1"/>
    </xf>
    <xf numFmtId="0" fontId="28" fillId="3" borderId="0" xfId="0" applyFont="1" applyFill="1" applyBorder="1" applyProtection="1">
      <protection hidden="1"/>
    </xf>
    <xf numFmtId="0" fontId="29" fillId="3" borderId="2" xfId="0" applyFont="1" applyFill="1" applyBorder="1" applyProtection="1">
      <protection hidden="1"/>
    </xf>
    <xf numFmtId="0" fontId="29" fillId="2" borderId="0" xfId="0" applyFont="1" applyFill="1" applyProtection="1">
      <protection hidden="1"/>
    </xf>
    <xf numFmtId="0" fontId="29" fillId="2" borderId="0" xfId="0" applyNumberFormat="1" applyFont="1" applyFill="1" applyProtection="1">
      <protection hidden="1"/>
    </xf>
    <xf numFmtId="0" fontId="29" fillId="3" borderId="0" xfId="0" applyFont="1" applyFill="1" applyProtection="1">
      <protection hidden="1"/>
    </xf>
    <xf numFmtId="0" fontId="30" fillId="3" borderId="0" xfId="0" applyFont="1" applyFill="1" applyProtection="1">
      <protection hidden="1"/>
    </xf>
    <xf numFmtId="0" fontId="31" fillId="0" borderId="8" xfId="0" applyFont="1" applyFill="1" applyBorder="1" applyAlignment="1" applyProtection="1">
      <alignment horizontal="center" vertical="center"/>
    </xf>
    <xf numFmtId="0" fontId="32" fillId="3" borderId="1" xfId="0" applyFont="1" applyFill="1" applyBorder="1" applyProtection="1">
      <protection hidden="1"/>
    </xf>
    <xf numFmtId="0" fontId="32" fillId="3" borderId="0" xfId="0" applyFont="1" applyFill="1" applyBorder="1" applyProtection="1">
      <protection hidden="1"/>
    </xf>
    <xf numFmtId="0" fontId="31" fillId="3" borderId="9" xfId="0" applyFont="1" applyFill="1" applyBorder="1" applyAlignment="1" applyProtection="1">
      <alignment horizontal="center" vertical="center"/>
    </xf>
    <xf numFmtId="0" fontId="31" fillId="3" borderId="10" xfId="0" applyFont="1" applyFill="1" applyBorder="1" applyAlignment="1" applyProtection="1">
      <alignment horizontal="center" vertical="center"/>
    </xf>
    <xf numFmtId="0" fontId="0" fillId="2" borderId="0" xfId="0" applyFill="1" applyProtection="1">
      <protection locked="0" hidden="1"/>
    </xf>
    <xf numFmtId="0" fontId="29" fillId="2" borderId="0" xfId="0" applyFont="1" applyFill="1" applyProtection="1">
      <protection locked="0" hidden="1"/>
    </xf>
    <xf numFmtId="0" fontId="0" fillId="3" borderId="8" xfId="0" applyFill="1" applyBorder="1" applyProtection="1"/>
    <xf numFmtId="0" fontId="0" fillId="4" borderId="0" xfId="0" applyFont="1" applyFill="1" applyProtection="1">
      <protection hidden="1"/>
    </xf>
    <xf numFmtId="0" fontId="0" fillId="0" borderId="0" xfId="0" applyFont="1" applyProtection="1">
      <protection hidden="1"/>
    </xf>
    <xf numFmtId="0" fontId="26" fillId="3" borderId="0" xfId="0" applyFont="1" applyFill="1" applyBorder="1" applyAlignment="1" applyProtection="1">
      <alignment horizontal="justify" vertical="top" wrapText="1"/>
      <protection hidden="1"/>
    </xf>
    <xf numFmtId="0" fontId="0" fillId="3" borderId="0" xfId="0" applyFill="1" applyBorder="1" applyAlignment="1" applyProtection="1">
      <alignment vertical="center"/>
      <protection hidden="1"/>
    </xf>
    <xf numFmtId="0" fontId="0" fillId="3" borderId="0" xfId="0" applyFill="1" applyAlignment="1" applyProtection="1">
      <alignment vertical="center"/>
      <protection hidden="1"/>
    </xf>
    <xf numFmtId="0" fontId="0" fillId="3" borderId="0" xfId="0" applyFill="1" applyBorder="1" applyAlignment="1" applyProtection="1">
      <alignment horizontal="left" vertical="center"/>
      <protection hidden="1"/>
    </xf>
    <xf numFmtId="0" fontId="0" fillId="3" borderId="0" xfId="0" applyFill="1" applyAlignment="1" applyProtection="1">
      <alignment horizontal="left" vertical="center"/>
      <protection hidden="1"/>
    </xf>
    <xf numFmtId="0" fontId="0" fillId="0" borderId="0" xfId="0" applyBorder="1" applyAlignment="1" applyProtection="1">
      <alignment horizontal="center" vertical="center"/>
      <protection hidden="1"/>
    </xf>
    <xf numFmtId="0" fontId="33" fillId="3" borderId="0" xfId="0" applyFont="1" applyFill="1" applyAlignment="1" applyProtection="1">
      <alignment horizontal="center" vertical="center"/>
    </xf>
    <xf numFmtId="0" fontId="34" fillId="3" borderId="11" xfId="0" applyFont="1" applyFill="1" applyBorder="1" applyAlignment="1" applyProtection="1">
      <alignment horizontal="left" vertical="top"/>
    </xf>
    <xf numFmtId="0" fontId="34" fillId="3" borderId="12" xfId="0" applyFont="1" applyFill="1" applyBorder="1" applyAlignment="1" applyProtection="1">
      <alignment horizontal="left" vertical="top"/>
    </xf>
    <xf numFmtId="0" fontId="34" fillId="3" borderId="13" xfId="0" applyFont="1" applyFill="1" applyBorder="1" applyAlignment="1" applyProtection="1">
      <alignment horizontal="left" vertical="center" wrapText="1"/>
    </xf>
    <xf numFmtId="0" fontId="31" fillId="3" borderId="0" xfId="0" applyFont="1" applyFill="1" applyAlignment="1">
      <alignment horizontal="justify" vertical="top"/>
    </xf>
    <xf numFmtId="0" fontId="32" fillId="3" borderId="0" xfId="0" applyFont="1" applyFill="1" applyAlignment="1" applyProtection="1">
      <alignment horizontal="justify" vertical="top" wrapText="1"/>
    </xf>
    <xf numFmtId="0" fontId="31" fillId="3" borderId="0" xfId="0" applyFont="1" applyFill="1" applyAlignment="1">
      <alignment horizontal="justify" vertical="center"/>
    </xf>
    <xf numFmtId="0" fontId="31" fillId="3" borderId="0" xfId="0" applyFont="1" applyFill="1" applyAlignment="1">
      <alignment horizontal="justify" vertical="center" wrapText="1"/>
    </xf>
    <xf numFmtId="49" fontId="0" fillId="3" borderId="0" xfId="0" applyNumberFormat="1" applyFill="1" applyProtection="1"/>
    <xf numFmtId="49" fontId="0" fillId="0" borderId="0" xfId="0" applyNumberFormat="1" applyFont="1"/>
    <xf numFmtId="49" fontId="25" fillId="0" borderId="9" xfId="0" applyNumberFormat="1" applyFont="1" applyFill="1" applyBorder="1" applyAlignment="1" applyProtection="1">
      <alignment horizontal="center" vertical="center"/>
    </xf>
    <xf numFmtId="0" fontId="0" fillId="0" borderId="0" xfId="0" applyFont="1" applyAlignment="1">
      <alignment horizontal="left"/>
    </xf>
    <xf numFmtId="14" fontId="25" fillId="3" borderId="0" xfId="0" applyNumberFormat="1" applyFont="1" applyFill="1" applyBorder="1" applyAlignment="1" applyProtection="1">
      <alignment horizontal="left"/>
      <protection hidden="1"/>
    </xf>
    <xf numFmtId="0" fontId="35" fillId="3" borderId="0" xfId="0" applyFont="1" applyFill="1" applyBorder="1" applyAlignment="1" applyProtection="1"/>
    <xf numFmtId="0" fontId="35" fillId="3" borderId="2" xfId="0" applyFont="1" applyFill="1" applyBorder="1" applyAlignment="1" applyProtection="1"/>
    <xf numFmtId="0" fontId="0" fillId="3" borderId="3" xfId="0" applyFill="1" applyBorder="1" applyProtection="1"/>
    <xf numFmtId="0" fontId="34" fillId="3" borderId="14" xfId="0" applyFont="1" applyFill="1" applyBorder="1" applyAlignment="1" applyProtection="1">
      <alignment horizontal="left" vertical="center" wrapText="1"/>
    </xf>
    <xf numFmtId="0" fontId="0" fillId="4" borderId="0" xfId="0" applyNumberFormat="1" applyFont="1" applyFill="1" applyProtection="1">
      <protection hidden="1"/>
    </xf>
    <xf numFmtId="0" fontId="0" fillId="0" borderId="0" xfId="0" applyNumberFormat="1" applyFont="1" applyFill="1" applyProtection="1">
      <protection hidden="1"/>
    </xf>
    <xf numFmtId="0" fontId="36" fillId="3" borderId="0" xfId="0" applyFont="1" applyFill="1" applyAlignment="1">
      <alignment vertical="center" wrapText="1"/>
    </xf>
    <xf numFmtId="0" fontId="0" fillId="0" borderId="0" xfId="0" applyAlignment="1">
      <alignment vertical="center" wrapText="1"/>
    </xf>
    <xf numFmtId="0" fontId="36" fillId="3" borderId="0" xfId="0" applyFont="1" applyFill="1" applyBorder="1" applyAlignment="1">
      <alignment vertical="center" wrapText="1"/>
    </xf>
    <xf numFmtId="0" fontId="33" fillId="3" borderId="0" xfId="0" applyFont="1" applyFill="1" applyAlignment="1" applyProtection="1">
      <alignment horizontal="center" vertical="center"/>
      <protection hidden="1"/>
    </xf>
    <xf numFmtId="0" fontId="34" fillId="3" borderId="11" xfId="0" applyFont="1" applyFill="1" applyBorder="1" applyAlignment="1" applyProtection="1">
      <alignment horizontal="left" vertical="top"/>
      <protection hidden="1"/>
    </xf>
    <xf numFmtId="0" fontId="34" fillId="3" borderId="14" xfId="0" applyFont="1" applyFill="1" applyBorder="1" applyAlignment="1" applyProtection="1">
      <alignment horizontal="left" vertical="top" wrapText="1"/>
      <protection hidden="1"/>
    </xf>
    <xf numFmtId="0" fontId="34" fillId="3" borderId="12" xfId="0" applyFont="1" applyFill="1" applyBorder="1" applyAlignment="1" applyProtection="1">
      <alignment horizontal="left" vertical="top"/>
      <protection hidden="1"/>
    </xf>
    <xf numFmtId="0" fontId="34" fillId="3" borderId="13" xfId="0" applyFont="1" applyFill="1" applyBorder="1" applyAlignment="1" applyProtection="1">
      <alignment horizontal="left" vertical="top" wrapText="1"/>
      <protection hidden="1"/>
    </xf>
    <xf numFmtId="0" fontId="37" fillId="3" borderId="0" xfId="0" applyFont="1" applyFill="1" applyAlignment="1" applyProtection="1">
      <alignment horizontal="center" vertical="center"/>
      <protection hidden="1"/>
    </xf>
    <xf numFmtId="0" fontId="0" fillId="3" borderId="0" xfId="0" applyFill="1" applyAlignment="1" applyProtection="1">
      <alignment horizontal="justify" vertical="top"/>
      <protection hidden="1"/>
    </xf>
    <xf numFmtId="0" fontId="34" fillId="3" borderId="0" xfId="0" applyFont="1" applyFill="1" applyAlignment="1" applyProtection="1">
      <alignment horizontal="justify" vertical="top" wrapText="1"/>
      <protection hidden="1"/>
    </xf>
    <xf numFmtId="0" fontId="32" fillId="3" borderId="0" xfId="0" applyFont="1" applyFill="1" applyAlignment="1" applyProtection="1">
      <alignment horizontal="justify" vertical="top" wrapText="1"/>
      <protection hidden="1"/>
    </xf>
    <xf numFmtId="0" fontId="0" fillId="3" borderId="0" xfId="0" applyFill="1" applyAlignment="1" applyProtection="1">
      <alignment horizontal="justify" vertical="center"/>
      <protection hidden="1"/>
    </xf>
    <xf numFmtId="0" fontId="31" fillId="3" borderId="0" xfId="0" applyFont="1" applyFill="1" applyAlignment="1" applyProtection="1">
      <alignment horizontal="justify" vertical="center" wrapText="1"/>
      <protection hidden="1"/>
    </xf>
    <xf numFmtId="0" fontId="31" fillId="3" borderId="0" xfId="0" applyFont="1" applyFill="1" applyProtection="1">
      <protection hidden="1"/>
    </xf>
    <xf numFmtId="0" fontId="38" fillId="3" borderId="1" xfId="0" applyFont="1" applyFill="1" applyBorder="1" applyAlignment="1" applyProtection="1">
      <alignment horizontal="center" vertical="center"/>
      <protection hidden="1"/>
    </xf>
    <xf numFmtId="0" fontId="38" fillId="3" borderId="0" xfId="0" applyFont="1" applyFill="1" applyBorder="1" applyAlignment="1" applyProtection="1">
      <alignment horizontal="center" vertical="center"/>
      <protection hidden="1"/>
    </xf>
    <xf numFmtId="0" fontId="38" fillId="3" borderId="2" xfId="0" applyFont="1" applyFill="1" applyBorder="1" applyAlignment="1" applyProtection="1">
      <alignment horizontal="center" vertical="center"/>
      <protection hidden="1"/>
    </xf>
    <xf numFmtId="49" fontId="0" fillId="2" borderId="0" xfId="0" applyNumberFormat="1" applyFill="1" applyAlignment="1" applyProtection="1">
      <alignment vertical="center"/>
      <protection hidden="1"/>
    </xf>
    <xf numFmtId="49" fontId="0" fillId="3" borderId="0" xfId="0" applyNumberFormat="1" applyFill="1" applyAlignment="1" applyProtection="1">
      <alignment vertical="center"/>
      <protection hidden="1"/>
    </xf>
    <xf numFmtId="49" fontId="0" fillId="2" borderId="0" xfId="0" applyNumberFormat="1" applyFill="1" applyAlignment="1" applyProtection="1">
      <alignment vertical="center"/>
      <protection locked="0" hidden="1"/>
    </xf>
    <xf numFmtId="0" fontId="0" fillId="3" borderId="0" xfId="0" applyFill="1" applyAlignment="1" applyProtection="1">
      <alignment vertical="center"/>
      <protection locked="0" hidden="1"/>
    </xf>
    <xf numFmtId="49" fontId="29" fillId="2" borderId="0" xfId="0" applyNumberFormat="1" applyFont="1" applyFill="1" applyAlignment="1" applyProtection="1">
      <alignment vertical="center"/>
      <protection locked="0" hidden="1"/>
    </xf>
    <xf numFmtId="0" fontId="29" fillId="3" borderId="0" xfId="0" applyFont="1" applyFill="1" applyAlignment="1" applyProtection="1">
      <alignment vertical="center"/>
      <protection locked="0" hidden="1"/>
    </xf>
    <xf numFmtId="0" fontId="29" fillId="3" borderId="0" xfId="0" applyFont="1" applyFill="1" applyAlignment="1" applyProtection="1">
      <alignment vertical="center"/>
      <protection hidden="1"/>
    </xf>
    <xf numFmtId="0" fontId="0" fillId="2" borderId="0" xfId="0" applyNumberFormat="1" applyFill="1" applyAlignment="1" applyProtection="1">
      <alignment vertical="center"/>
      <protection locked="0" hidden="1"/>
    </xf>
    <xf numFmtId="0" fontId="29" fillId="2" borderId="0" xfId="0" applyNumberFormat="1" applyFont="1" applyFill="1" applyAlignment="1" applyProtection="1">
      <alignment vertical="center"/>
      <protection locked="0" hidden="1"/>
    </xf>
    <xf numFmtId="0" fontId="0" fillId="2" borderId="0" xfId="0" applyNumberFormat="1" applyFill="1" applyAlignment="1" applyProtection="1">
      <alignment vertical="center"/>
      <protection hidden="1"/>
    </xf>
    <xf numFmtId="0" fontId="39" fillId="3" borderId="0" xfId="0" applyFont="1" applyFill="1" applyBorder="1" applyAlignment="1" applyProtection="1">
      <alignment vertical="center"/>
    </xf>
    <xf numFmtId="0" fontId="25" fillId="3" borderId="0" xfId="0" applyFont="1" applyFill="1" applyBorder="1" applyAlignment="1" applyProtection="1">
      <alignment vertical="top"/>
    </xf>
    <xf numFmtId="0" fontId="40" fillId="3" borderId="0" xfId="0" applyNumberFormat="1" applyFont="1" applyFill="1" applyBorder="1" applyAlignment="1">
      <alignment horizontal="center" vertical="center"/>
    </xf>
    <xf numFmtId="0" fontId="40" fillId="3" borderId="0" xfId="0" applyNumberFormat="1" applyFont="1" applyFill="1" applyBorder="1" applyAlignment="1">
      <alignment horizontal="left"/>
    </xf>
    <xf numFmtId="49" fontId="0" fillId="3" borderId="0" xfId="0" applyNumberFormat="1" applyFill="1" applyBorder="1"/>
    <xf numFmtId="0" fontId="41" fillId="3" borderId="5" xfId="0" applyFont="1" applyFill="1" applyBorder="1" applyAlignment="1" applyProtection="1">
      <alignment vertical="center"/>
    </xf>
    <xf numFmtId="43" fontId="21" fillId="4" borderId="0" xfId="1" applyFont="1" applyFill="1" applyProtection="1">
      <protection hidden="1"/>
    </xf>
    <xf numFmtId="43" fontId="21" fillId="0" borderId="0" xfId="1" applyFont="1" applyFill="1" applyProtection="1">
      <protection hidden="1"/>
    </xf>
    <xf numFmtId="0" fontId="29" fillId="2" borderId="0" xfId="0" applyNumberFormat="1" applyFont="1" applyFill="1" applyAlignment="1" applyProtection="1">
      <alignment horizontal="center"/>
      <protection locked="0" hidden="1"/>
    </xf>
    <xf numFmtId="0" fontId="25" fillId="3" borderId="0" xfId="0" applyNumberFormat="1" applyFont="1" applyFill="1" applyBorder="1" applyAlignment="1" applyProtection="1">
      <alignment vertical="center"/>
      <protection locked="0"/>
    </xf>
    <xf numFmtId="0" fontId="32" fillId="3" borderId="0" xfId="0" applyFont="1" applyFill="1" applyBorder="1" applyAlignment="1" applyProtection="1">
      <alignment horizontal="left"/>
      <protection hidden="1"/>
    </xf>
    <xf numFmtId="0" fontId="25" fillId="3" borderId="0" xfId="0" applyFont="1" applyFill="1" applyBorder="1" applyAlignment="1" applyProtection="1">
      <alignment horizontal="center" vertical="top"/>
    </xf>
    <xf numFmtId="0" fontId="32" fillId="3" borderId="1" xfId="0" applyFont="1" applyFill="1" applyBorder="1" applyAlignment="1" applyProtection="1">
      <alignment horizontal="left"/>
      <protection hidden="1"/>
    </xf>
    <xf numFmtId="0" fontId="31" fillId="3" borderId="0" xfId="0" applyFont="1" applyFill="1" applyBorder="1" applyProtection="1"/>
    <xf numFmtId="0" fontId="31" fillId="3" borderId="2" xfId="0" applyFont="1" applyFill="1" applyBorder="1" applyProtection="1"/>
    <xf numFmtId="0" fontId="31" fillId="3" borderId="0" xfId="0" applyFont="1" applyFill="1" applyBorder="1" applyAlignment="1" applyProtection="1">
      <alignment horizontal="right" vertical="center"/>
    </xf>
    <xf numFmtId="0" fontId="31" fillId="3" borderId="0" xfId="0" applyFont="1" applyFill="1" applyBorder="1" applyAlignment="1" applyProtection="1">
      <alignment horizontal="right"/>
    </xf>
    <xf numFmtId="0" fontId="31" fillId="3" borderId="3" xfId="0" applyFont="1" applyFill="1" applyBorder="1" applyProtection="1"/>
    <xf numFmtId="0" fontId="31" fillId="3" borderId="4" xfId="0" applyFont="1" applyFill="1" applyBorder="1" applyProtection="1"/>
    <xf numFmtId="0" fontId="13" fillId="3" borderId="0" xfId="0" applyFont="1" applyFill="1" applyBorder="1" applyAlignment="1">
      <alignment horizontal="center" vertical="center" wrapText="1"/>
    </xf>
    <xf numFmtId="0" fontId="31" fillId="3" borderId="0" xfId="0" applyFont="1" applyFill="1" applyBorder="1" applyProtection="1">
      <protection hidden="1"/>
    </xf>
    <xf numFmtId="0" fontId="31" fillId="3" borderId="2" xfId="0" applyFont="1" applyFill="1" applyBorder="1" applyProtection="1">
      <protection hidden="1"/>
    </xf>
    <xf numFmtId="0" fontId="32" fillId="3" borderId="2" xfId="0" applyFont="1" applyFill="1" applyBorder="1" applyProtection="1">
      <protection hidden="1"/>
    </xf>
    <xf numFmtId="0" fontId="28" fillId="3" borderId="2" xfId="0" applyFont="1" applyFill="1" applyBorder="1" applyProtection="1">
      <protection hidden="1"/>
    </xf>
    <xf numFmtId="0" fontId="31" fillId="3" borderId="3" xfId="0" applyFont="1" applyFill="1" applyBorder="1" applyProtection="1">
      <protection hidden="1"/>
    </xf>
    <xf numFmtId="0" fontId="31" fillId="3" borderId="4" xfId="0" applyFont="1" applyFill="1" applyBorder="1" applyProtection="1">
      <protection hidden="1"/>
    </xf>
    <xf numFmtId="0" fontId="31" fillId="3" borderId="0" xfId="0" applyFont="1" applyFill="1" applyProtection="1"/>
    <xf numFmtId="0" fontId="25" fillId="3" borderId="1" xfId="0" applyFont="1" applyFill="1" applyBorder="1" applyAlignment="1" applyProtection="1">
      <alignment horizontal="left" vertical="center"/>
    </xf>
    <xf numFmtId="0" fontId="31" fillId="3" borderId="1" xfId="0" applyFont="1" applyFill="1" applyBorder="1" applyAlignment="1" applyProtection="1">
      <alignment horizontal="left"/>
    </xf>
    <xf numFmtId="0" fontId="25" fillId="3" borderId="1" xfId="0" applyFont="1" applyFill="1" applyBorder="1" applyAlignment="1" applyProtection="1">
      <alignment horizontal="left"/>
    </xf>
    <xf numFmtId="0" fontId="31" fillId="3" borderId="5" xfId="0" applyFont="1" applyFill="1" applyBorder="1" applyAlignment="1" applyProtection="1">
      <alignment horizontal="left"/>
    </xf>
    <xf numFmtId="0" fontId="13" fillId="3" borderId="1" xfId="0" applyFont="1" applyFill="1" applyBorder="1" applyAlignment="1">
      <alignment horizontal="left" vertical="center" wrapText="1"/>
    </xf>
    <xf numFmtId="0" fontId="28" fillId="3" borderId="1" xfId="0" applyFont="1" applyFill="1" applyBorder="1" applyAlignment="1" applyProtection="1">
      <alignment horizontal="left"/>
      <protection hidden="1"/>
    </xf>
    <xf numFmtId="0" fontId="31" fillId="3" borderId="1" xfId="0" applyFont="1" applyFill="1" applyBorder="1" applyAlignment="1" applyProtection="1">
      <alignment horizontal="left"/>
      <protection hidden="1"/>
    </xf>
    <xf numFmtId="0" fontId="31" fillId="3" borderId="5" xfId="0" applyFont="1" applyFill="1" applyBorder="1" applyAlignment="1" applyProtection="1">
      <alignment horizontal="left"/>
      <protection hidden="1"/>
    </xf>
    <xf numFmtId="0" fontId="31" fillId="3" borderId="0" xfId="0" applyFont="1" applyFill="1" applyAlignment="1" applyProtection="1">
      <alignment horizontal="left"/>
    </xf>
    <xf numFmtId="0" fontId="25" fillId="3" borderId="0" xfId="0" applyFont="1" applyFill="1" applyBorder="1" applyAlignment="1" applyProtection="1">
      <alignment horizontal="left" vertical="top"/>
    </xf>
    <xf numFmtId="0" fontId="31" fillId="3" borderId="0" xfId="0" applyFont="1" applyFill="1" applyBorder="1" applyAlignment="1" applyProtection="1">
      <alignment horizontal="left"/>
    </xf>
    <xf numFmtId="0" fontId="31" fillId="3" borderId="3" xfId="0" applyFont="1" applyFill="1" applyBorder="1" applyAlignment="1" applyProtection="1">
      <alignment horizontal="left"/>
    </xf>
    <xf numFmtId="0" fontId="13" fillId="3" borderId="0" xfId="0" applyFont="1" applyFill="1" applyBorder="1" applyAlignment="1">
      <alignment horizontal="left" vertical="center" wrapText="1"/>
    </xf>
    <xf numFmtId="0" fontId="31" fillId="3" borderId="0" xfId="0" applyFont="1" applyFill="1" applyBorder="1" applyAlignment="1" applyProtection="1">
      <alignment horizontal="left"/>
      <protection hidden="1"/>
    </xf>
    <xf numFmtId="0" fontId="28" fillId="3" borderId="0" xfId="0" applyFont="1" applyFill="1" applyBorder="1" applyAlignment="1" applyProtection="1">
      <alignment horizontal="left"/>
      <protection hidden="1"/>
    </xf>
    <xf numFmtId="0" fontId="31" fillId="3" borderId="3" xfId="0" applyFont="1" applyFill="1" applyBorder="1" applyAlignment="1" applyProtection="1">
      <alignment horizontal="left"/>
      <protection hidden="1"/>
    </xf>
    <xf numFmtId="0" fontId="16" fillId="3" borderId="15" xfId="0" applyFont="1" applyFill="1" applyBorder="1" applyAlignment="1">
      <alignment horizontal="center" vertical="top" wrapText="1"/>
    </xf>
    <xf numFmtId="4" fontId="16" fillId="3" borderId="8" xfId="0" applyNumberFormat="1" applyFont="1" applyFill="1" applyBorder="1" applyAlignment="1">
      <alignment horizontal="center" vertical="top" wrapText="1"/>
    </xf>
    <xf numFmtId="0" fontId="16" fillId="3" borderId="15"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7" xfId="0" applyFont="1" applyFill="1" applyBorder="1" applyAlignment="1">
      <alignment horizontal="left" vertical="center" wrapText="1"/>
    </xf>
    <xf numFmtId="14" fontId="28" fillId="3" borderId="6" xfId="0" applyNumberFormat="1" applyFont="1" applyFill="1" applyBorder="1" applyAlignment="1" applyProtection="1">
      <alignment horizontal="left"/>
    </xf>
    <xf numFmtId="14" fontId="0" fillId="2" borderId="0" xfId="0" applyNumberFormat="1" applyFill="1" applyProtection="1">
      <protection locked="0" hidden="1"/>
    </xf>
    <xf numFmtId="14" fontId="0" fillId="2" borderId="0" xfId="0" applyNumberFormat="1" applyFill="1" applyAlignment="1" applyProtection="1">
      <alignment vertical="center"/>
      <protection locked="0" hidden="1"/>
    </xf>
    <xf numFmtId="14" fontId="0" fillId="3" borderId="6" xfId="0" applyNumberFormat="1" applyFill="1" applyBorder="1" applyAlignment="1" applyProtection="1">
      <protection hidden="1"/>
    </xf>
    <xf numFmtId="0" fontId="0" fillId="3" borderId="6" xfId="0" applyFill="1" applyBorder="1" applyAlignment="1" applyProtection="1">
      <protection hidden="1"/>
    </xf>
    <xf numFmtId="0" fontId="15" fillId="3" borderId="15" xfId="0" applyNumberFormat="1" applyFont="1" applyFill="1" applyBorder="1" applyAlignment="1" applyProtection="1">
      <alignment horizontal="left" vertical="center" wrapText="1"/>
      <protection locked="0"/>
    </xf>
    <xf numFmtId="0" fontId="15" fillId="3" borderId="8" xfId="0" applyNumberFormat="1" applyFont="1" applyFill="1" applyBorder="1" applyAlignment="1" applyProtection="1">
      <alignment horizontal="left" vertical="center" wrapText="1"/>
      <protection locked="0"/>
    </xf>
    <xf numFmtId="4" fontId="15" fillId="3" borderId="15" xfId="0" applyNumberFormat="1" applyFont="1" applyFill="1" applyBorder="1" applyAlignment="1" applyProtection="1">
      <alignment horizontal="left" vertical="center" wrapText="1"/>
      <protection locked="0"/>
    </xf>
    <xf numFmtId="4" fontId="15" fillId="3" borderId="10" xfId="0" applyNumberFormat="1" applyFont="1" applyFill="1" applyBorder="1" applyAlignment="1" applyProtection="1">
      <alignment horizontal="left" vertical="center" wrapText="1"/>
      <protection locked="0"/>
    </xf>
    <xf numFmtId="14" fontId="42" fillId="3" borderId="6" xfId="0" applyNumberFormat="1" applyFont="1" applyFill="1" applyBorder="1" applyAlignment="1" applyProtection="1">
      <alignment horizontal="left"/>
      <protection hidden="1"/>
    </xf>
    <xf numFmtId="14" fontId="32" fillId="3" borderId="0" xfId="0" applyNumberFormat="1" applyFont="1" applyFill="1" applyBorder="1" applyAlignment="1" applyProtection="1">
      <alignment horizontal="justify" vertical="top" wrapText="1"/>
      <protection hidden="1"/>
    </xf>
    <xf numFmtId="0" fontId="32" fillId="3" borderId="0" xfId="0" applyNumberFormat="1" applyFont="1" applyFill="1" applyBorder="1" applyAlignment="1" applyProtection="1">
      <alignment horizontal="justify" vertical="top" wrapText="1"/>
      <protection hidden="1"/>
    </xf>
    <xf numFmtId="0" fontId="32" fillId="3" borderId="2" xfId="0" applyNumberFormat="1" applyFont="1" applyFill="1" applyBorder="1" applyAlignment="1" applyProtection="1">
      <alignment horizontal="justify" vertical="top" wrapText="1"/>
      <protection hidden="1"/>
    </xf>
    <xf numFmtId="0" fontId="32" fillId="3" borderId="18" xfId="0" applyFont="1" applyFill="1" applyBorder="1" applyAlignment="1" applyProtection="1">
      <alignment horizontal="justify"/>
      <protection hidden="1"/>
    </xf>
    <xf numFmtId="0" fontId="32" fillId="3" borderId="19" xfId="0" applyFont="1" applyFill="1" applyBorder="1" applyAlignment="1" applyProtection="1">
      <alignment horizontal="justify"/>
      <protection hidden="1"/>
    </xf>
    <xf numFmtId="0" fontId="32" fillId="3" borderId="20" xfId="0" applyFont="1" applyFill="1" applyBorder="1" applyAlignment="1" applyProtection="1">
      <alignment horizontal="justify"/>
      <protection hidden="1"/>
    </xf>
    <xf numFmtId="0" fontId="32" fillId="3" borderId="1" xfId="0" applyFont="1" applyFill="1" applyBorder="1" applyAlignment="1" applyProtection="1">
      <alignment horizontal="justify"/>
      <protection hidden="1"/>
    </xf>
    <xf numFmtId="0" fontId="32" fillId="3" borderId="0" xfId="0" applyFont="1" applyFill="1" applyBorder="1" applyAlignment="1" applyProtection="1">
      <alignment horizontal="justify"/>
      <protection hidden="1"/>
    </xf>
    <xf numFmtId="0" fontId="32" fillId="3" borderId="2" xfId="0" applyFont="1" applyFill="1" applyBorder="1" applyAlignment="1" applyProtection="1">
      <alignment horizontal="justify"/>
      <protection hidden="1"/>
    </xf>
    <xf numFmtId="0" fontId="0" fillId="3" borderId="0" xfId="0" applyNumberFormat="1" applyFill="1" applyBorder="1" applyAlignment="1" applyProtection="1">
      <alignment horizontal="center" vertical="center"/>
      <protection hidden="1"/>
    </xf>
    <xf numFmtId="49" fontId="0" fillId="0" borderId="8" xfId="0" applyNumberFormat="1" applyFill="1" applyBorder="1" applyAlignment="1">
      <alignment wrapText="1"/>
    </xf>
    <xf numFmtId="0" fontId="0" fillId="4" borderId="8" xfId="0" applyNumberFormat="1" applyFont="1" applyFill="1" applyBorder="1" applyProtection="1">
      <protection hidden="1"/>
    </xf>
    <xf numFmtId="0" fontId="0" fillId="0" borderId="8" xfId="0" applyNumberFormat="1" applyFont="1" applyBorder="1" applyProtection="1">
      <protection hidden="1"/>
    </xf>
    <xf numFmtId="49" fontId="0" fillId="5" borderId="8" xfId="0" applyNumberFormat="1" applyFill="1" applyBorder="1" applyAlignment="1">
      <alignment wrapText="1"/>
    </xf>
    <xf numFmtId="49" fontId="0" fillId="6" borderId="8" xfId="0" applyNumberFormat="1" applyFill="1" applyBorder="1" applyAlignment="1">
      <alignment wrapText="1"/>
    </xf>
    <xf numFmtId="49" fontId="0" fillId="7" borderId="8" xfId="0" applyNumberFormat="1" applyFill="1" applyBorder="1" applyAlignment="1">
      <alignment wrapText="1"/>
    </xf>
    <xf numFmtId="49" fontId="0" fillId="8" borderId="8" xfId="0" applyNumberFormat="1" applyFill="1" applyBorder="1" applyAlignment="1">
      <alignment wrapText="1"/>
    </xf>
    <xf numFmtId="0" fontId="0" fillId="3" borderId="8" xfId="0" applyNumberFormat="1" applyFill="1" applyBorder="1" applyAlignment="1" applyProtection="1">
      <alignment horizontal="center" vertical="center"/>
      <protection hidden="1"/>
    </xf>
    <xf numFmtId="49" fontId="0" fillId="0" borderId="8" xfId="0" applyNumberFormat="1" applyBorder="1" applyAlignment="1">
      <alignment wrapText="1"/>
    </xf>
    <xf numFmtId="43" fontId="43" fillId="4" borderId="0" xfId="1" applyFont="1" applyFill="1" applyAlignment="1" applyProtection="1">
      <alignment wrapText="1"/>
      <protection hidden="1"/>
    </xf>
    <xf numFmtId="0" fontId="25" fillId="3" borderId="11" xfId="0" applyNumberFormat="1" applyFont="1" applyFill="1" applyBorder="1" applyAlignment="1" applyProtection="1">
      <alignment vertical="center" wrapText="1"/>
      <protection hidden="1"/>
    </xf>
    <xf numFmtId="0" fontId="25" fillId="3" borderId="0" xfId="0" applyNumberFormat="1" applyFont="1" applyFill="1" applyBorder="1" applyAlignment="1" applyProtection="1">
      <alignment vertical="center" wrapText="1"/>
      <protection hidden="1"/>
    </xf>
    <xf numFmtId="0" fontId="25" fillId="3" borderId="21" xfId="0" applyNumberFormat="1" applyFont="1" applyFill="1" applyBorder="1" applyAlignment="1" applyProtection="1">
      <alignment vertical="center"/>
      <protection hidden="1"/>
    </xf>
    <xf numFmtId="0" fontId="25" fillId="3" borderId="22" xfId="0" applyNumberFormat="1" applyFont="1" applyFill="1" applyBorder="1" applyAlignment="1" applyProtection="1">
      <alignment vertical="center"/>
      <protection hidden="1"/>
    </xf>
    <xf numFmtId="0" fontId="25" fillId="3" borderId="23" xfId="0" applyNumberFormat="1" applyFont="1" applyFill="1" applyBorder="1" applyAlignment="1" applyProtection="1">
      <alignment vertical="center" wrapText="1"/>
      <protection hidden="1"/>
    </xf>
    <xf numFmtId="0" fontId="25" fillId="3" borderId="3" xfId="0" applyNumberFormat="1" applyFont="1" applyFill="1" applyBorder="1" applyAlignment="1" applyProtection="1">
      <alignment vertical="center" wrapText="1"/>
      <protection hidden="1"/>
    </xf>
    <xf numFmtId="0" fontId="33" fillId="3" borderId="0" xfId="0" applyFont="1" applyFill="1" applyAlignment="1" applyProtection="1">
      <alignment horizontal="justify" vertical="top" wrapText="1"/>
    </xf>
    <xf numFmtId="49" fontId="0" fillId="0" borderId="0" xfId="0" applyNumberFormat="1" applyBorder="1"/>
    <xf numFmtId="49" fontId="0" fillId="0" borderId="24" xfId="0" applyNumberFormat="1" applyBorder="1"/>
    <xf numFmtId="49" fontId="0" fillId="0" borderId="25" xfId="0" applyNumberFormat="1" applyBorder="1"/>
    <xf numFmtId="49" fontId="0" fillId="0" borderId="26" xfId="0" applyNumberFormat="1" applyBorder="1"/>
    <xf numFmtId="0" fontId="25" fillId="3" borderId="27" xfId="0" applyNumberFormat="1" applyFont="1" applyFill="1" applyBorder="1" applyAlignment="1" applyProtection="1">
      <alignment vertical="center" wrapText="1"/>
      <protection hidden="1"/>
    </xf>
    <xf numFmtId="0" fontId="25" fillId="3" borderId="19" xfId="0" applyNumberFormat="1" applyFont="1" applyFill="1" applyBorder="1" applyAlignment="1" applyProtection="1">
      <alignment vertical="center" wrapText="1"/>
      <protection hidden="1"/>
    </xf>
    <xf numFmtId="49" fontId="0" fillId="9" borderId="25" xfId="0" applyNumberFormat="1" applyFill="1" applyBorder="1"/>
    <xf numFmtId="49" fontId="25" fillId="3" borderId="9" xfId="0" applyNumberFormat="1" applyFont="1" applyFill="1" applyBorder="1" applyAlignment="1" applyProtection="1">
      <alignment horizontal="center" vertical="center" wrapText="1"/>
    </xf>
    <xf numFmtId="43" fontId="44" fillId="4" borderId="0" xfId="1" applyFont="1" applyFill="1" applyAlignment="1" applyProtection="1">
      <alignment vertical="center"/>
      <protection hidden="1"/>
    </xf>
    <xf numFmtId="43" fontId="44" fillId="4" borderId="0" xfId="1" applyFont="1" applyFill="1" applyAlignment="1" applyProtection="1">
      <alignment vertical="center" wrapText="1"/>
      <protection hidden="1"/>
    </xf>
    <xf numFmtId="43" fontId="44" fillId="4" borderId="0" xfId="1" applyFont="1" applyFill="1" applyAlignment="1" applyProtection="1">
      <alignment horizontal="left" vertical="center"/>
      <protection hidden="1"/>
    </xf>
    <xf numFmtId="49" fontId="0" fillId="0" borderId="8" xfId="0" applyNumberFormat="1" applyFont="1" applyFill="1" applyBorder="1" applyAlignment="1">
      <alignment vertical="center" wrapText="1"/>
    </xf>
    <xf numFmtId="0" fontId="0" fillId="0" borderId="8" xfId="0" applyNumberFormat="1" applyFont="1" applyBorder="1" applyAlignment="1" applyProtection="1">
      <alignment vertical="center"/>
      <protection hidden="1"/>
    </xf>
    <xf numFmtId="49" fontId="0" fillId="0" borderId="8" xfId="0" applyNumberFormat="1" applyFill="1" applyBorder="1" applyAlignment="1">
      <alignment vertical="center" wrapText="1"/>
    </xf>
    <xf numFmtId="0" fontId="0" fillId="4" borderId="8" xfId="0" applyNumberFormat="1" applyFont="1" applyFill="1" applyBorder="1" applyAlignment="1" applyProtection="1">
      <alignment vertical="center"/>
      <protection hidden="1"/>
    </xf>
    <xf numFmtId="0" fontId="25" fillId="3" borderId="12" xfId="0" applyNumberFormat="1" applyFont="1" applyFill="1" applyBorder="1" applyAlignment="1" applyProtection="1">
      <alignment vertical="center" wrapText="1"/>
      <protection hidden="1"/>
    </xf>
    <xf numFmtId="0" fontId="25" fillId="3" borderId="6" xfId="0" applyNumberFormat="1" applyFont="1" applyFill="1" applyBorder="1" applyAlignment="1" applyProtection="1">
      <alignment vertical="center" wrapText="1"/>
      <protection hidden="1"/>
    </xf>
    <xf numFmtId="0" fontId="45" fillId="3" borderId="0" xfId="0" applyFont="1" applyFill="1" applyBorder="1" applyAlignment="1" applyProtection="1">
      <alignment horizontal="left" vertical="top"/>
      <protection hidden="1"/>
    </xf>
    <xf numFmtId="0" fontId="46" fillId="3" borderId="18" xfId="0" applyFont="1" applyFill="1" applyBorder="1" applyAlignment="1" applyProtection="1">
      <alignment horizontal="center" vertical="center" wrapText="1"/>
    </xf>
    <xf numFmtId="0" fontId="46" fillId="3" borderId="20" xfId="0" applyFont="1" applyFill="1" applyBorder="1" applyAlignment="1" applyProtection="1">
      <alignment horizontal="center" vertical="center" wrapText="1"/>
    </xf>
    <xf numFmtId="0" fontId="47" fillId="3" borderId="0" xfId="0" applyFont="1" applyFill="1" applyAlignment="1">
      <alignment horizontal="justify" vertical="top" wrapText="1"/>
    </xf>
    <xf numFmtId="0" fontId="34" fillId="3" borderId="0" xfId="0" applyFont="1" applyFill="1" applyAlignment="1" applyProtection="1">
      <alignment horizontal="justify" vertical="top" wrapText="1"/>
    </xf>
    <xf numFmtId="0" fontId="34" fillId="3" borderId="5" xfId="0" applyFont="1" applyFill="1" applyBorder="1" applyAlignment="1" applyProtection="1">
      <alignment horizontal="center" vertical="center" wrapText="1"/>
    </xf>
    <xf numFmtId="0" fontId="34" fillId="3" borderId="4" xfId="0" applyFont="1" applyFill="1" applyBorder="1" applyAlignment="1" applyProtection="1">
      <alignment horizontal="center" vertical="center" wrapText="1"/>
    </xf>
    <xf numFmtId="0" fontId="33" fillId="3" borderId="21" xfId="0" applyFont="1" applyFill="1" applyBorder="1" applyAlignment="1" applyProtection="1">
      <alignment horizontal="left" vertical="center"/>
    </xf>
    <xf numFmtId="0" fontId="33" fillId="3" borderId="28" xfId="0" applyFont="1" applyFill="1" applyBorder="1" applyAlignment="1" applyProtection="1">
      <alignment horizontal="left" vertical="center"/>
    </xf>
    <xf numFmtId="0" fontId="25" fillId="3" borderId="6" xfId="0" applyNumberFormat="1" applyFont="1" applyFill="1" applyBorder="1" applyAlignment="1" applyProtection="1">
      <alignment horizontal="center" vertical="center"/>
      <protection locked="0"/>
    </xf>
    <xf numFmtId="0" fontId="35" fillId="3" borderId="49" xfId="0" applyFont="1" applyFill="1" applyBorder="1" applyAlignment="1" applyProtection="1">
      <alignment horizontal="center"/>
    </xf>
    <xf numFmtId="0" fontId="35" fillId="3" borderId="22" xfId="0" applyFont="1" applyFill="1" applyBorder="1" applyAlignment="1" applyProtection="1">
      <alignment horizontal="center"/>
    </xf>
    <xf numFmtId="0" fontId="35" fillId="3" borderId="45" xfId="0" applyFont="1" applyFill="1" applyBorder="1" applyAlignment="1" applyProtection="1">
      <alignment horizontal="center"/>
    </xf>
    <xf numFmtId="0" fontId="28" fillId="3" borderId="6" xfId="0" applyNumberFormat="1" applyFont="1" applyFill="1" applyBorder="1" applyAlignment="1" applyProtection="1">
      <alignment horizontal="right"/>
      <protection hidden="1"/>
    </xf>
    <xf numFmtId="0" fontId="25" fillId="3" borderId="43" xfId="0" applyFont="1" applyFill="1" applyBorder="1" applyAlignment="1" applyProtection="1">
      <alignment horizontal="center" vertical="top"/>
    </xf>
    <xf numFmtId="0" fontId="25" fillId="3" borderId="0" xfId="0" applyNumberFormat="1" applyFont="1" applyFill="1" applyBorder="1" applyAlignment="1" applyProtection="1">
      <alignment horizontal="left" vertical="center" wrapText="1"/>
      <protection hidden="1"/>
    </xf>
    <xf numFmtId="0" fontId="25" fillId="3" borderId="2" xfId="0" applyNumberFormat="1" applyFont="1" applyFill="1" applyBorder="1" applyAlignment="1" applyProtection="1">
      <alignment horizontal="left" vertical="center" wrapText="1"/>
      <protection hidden="1"/>
    </xf>
    <xf numFmtId="0" fontId="48" fillId="2" borderId="32" xfId="0" applyFont="1" applyFill="1" applyBorder="1" applyAlignment="1" applyProtection="1">
      <alignment horizontal="left" vertical="center"/>
    </xf>
    <xf numFmtId="0" fontId="31" fillId="2" borderId="33" xfId="0" applyFont="1" applyFill="1" applyBorder="1" applyAlignment="1" applyProtection="1">
      <alignment horizontal="left" vertical="center"/>
    </xf>
    <xf numFmtId="0" fontId="31" fillId="2" borderId="34" xfId="0" applyFont="1" applyFill="1" applyBorder="1" applyAlignment="1" applyProtection="1">
      <alignment horizontal="left" vertical="center"/>
    </xf>
    <xf numFmtId="0" fontId="25" fillId="3" borderId="35" xfId="0" applyFont="1" applyFill="1" applyBorder="1" applyAlignment="1" applyProtection="1">
      <alignment horizontal="left" vertical="center" wrapText="1"/>
    </xf>
    <xf numFmtId="0" fontId="25" fillId="3" borderId="36" xfId="0" applyFont="1" applyFill="1" applyBorder="1" applyAlignment="1" applyProtection="1">
      <alignment horizontal="left" vertical="center" wrapText="1"/>
    </xf>
    <xf numFmtId="49" fontId="31" fillId="3" borderId="37" xfId="0" applyNumberFormat="1" applyFont="1" applyFill="1" applyBorder="1" applyAlignment="1" applyProtection="1">
      <alignment horizontal="center" vertical="center"/>
      <protection locked="0"/>
    </xf>
    <xf numFmtId="49" fontId="31" fillId="3" borderId="38" xfId="0" applyNumberFormat="1" applyFont="1" applyFill="1" applyBorder="1" applyAlignment="1" applyProtection="1">
      <alignment horizontal="center" vertical="center"/>
      <protection locked="0"/>
    </xf>
    <xf numFmtId="0" fontId="25" fillId="3" borderId="5" xfId="0" applyFont="1" applyFill="1" applyBorder="1" applyAlignment="1" applyProtection="1">
      <alignment horizontal="left" vertical="center" wrapText="1"/>
    </xf>
    <xf numFmtId="0" fontId="25" fillId="3" borderId="3" xfId="0" applyFont="1" applyFill="1" applyBorder="1" applyAlignment="1" applyProtection="1">
      <alignment horizontal="left" vertical="center" wrapText="1"/>
    </xf>
    <xf numFmtId="49" fontId="31" fillId="3" borderId="47" xfId="0" applyNumberFormat="1" applyFont="1" applyFill="1" applyBorder="1" applyAlignment="1" applyProtection="1">
      <alignment horizontal="center" vertical="center"/>
      <protection locked="0"/>
    </xf>
    <xf numFmtId="0" fontId="31" fillId="3" borderId="47" xfId="0" applyFont="1" applyFill="1" applyBorder="1" applyAlignment="1" applyProtection="1">
      <alignment horizontal="center" vertical="center"/>
    </xf>
    <xf numFmtId="0" fontId="31" fillId="3" borderId="48" xfId="0" applyFont="1" applyFill="1" applyBorder="1" applyAlignment="1" applyProtection="1">
      <alignment horizontal="center" vertical="center"/>
    </xf>
    <xf numFmtId="0" fontId="25" fillId="0" borderId="29"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49" fontId="25" fillId="0" borderId="30" xfId="0" applyNumberFormat="1" applyFont="1" applyFill="1" applyBorder="1" applyAlignment="1" applyProtection="1">
      <alignment horizontal="center" vertical="center"/>
      <protection locked="0"/>
    </xf>
    <xf numFmtId="49" fontId="25" fillId="0" borderId="7" xfId="0" applyNumberFormat="1" applyFont="1" applyFill="1" applyBorder="1" applyAlignment="1" applyProtection="1">
      <alignment horizontal="center" vertical="center"/>
      <protection locked="0"/>
    </xf>
    <xf numFmtId="49" fontId="25" fillId="0" borderId="31" xfId="0" applyNumberFormat="1" applyFont="1" applyFill="1" applyBorder="1" applyAlignment="1" applyProtection="1">
      <alignment horizontal="center" vertical="center"/>
      <protection locked="0"/>
    </xf>
    <xf numFmtId="0" fontId="31" fillId="3" borderId="46" xfId="0" applyFont="1" applyFill="1" applyBorder="1" applyAlignment="1" applyProtection="1">
      <alignment horizontal="center" vertical="center"/>
    </xf>
    <xf numFmtId="0" fontId="31" fillId="3" borderId="37" xfId="0" applyFont="1" applyFill="1" applyBorder="1" applyAlignment="1" applyProtection="1">
      <alignment horizontal="center" vertical="center"/>
    </xf>
    <xf numFmtId="49" fontId="31" fillId="3" borderId="46" xfId="0" applyNumberFormat="1" applyFont="1" applyFill="1" applyBorder="1" applyAlignment="1" applyProtection="1">
      <alignment horizontal="center" vertical="center"/>
      <protection locked="0"/>
    </xf>
    <xf numFmtId="0" fontId="31" fillId="3" borderId="35" xfId="0" applyFont="1" applyFill="1" applyBorder="1" applyAlignment="1" applyProtection="1">
      <alignment horizontal="left" vertical="center"/>
    </xf>
    <xf numFmtId="0" fontId="31" fillId="3" borderId="36" xfId="0" applyFont="1" applyFill="1" applyBorder="1" applyAlignment="1" applyProtection="1">
      <alignment horizontal="left" vertical="center"/>
    </xf>
    <xf numFmtId="49" fontId="31" fillId="3" borderId="36" xfId="0" applyNumberFormat="1" applyFont="1" applyFill="1" applyBorder="1" applyAlignment="1" applyProtection="1">
      <alignment horizontal="center" vertical="center"/>
      <protection locked="0"/>
    </xf>
    <xf numFmtId="49" fontId="31" fillId="3" borderId="46" xfId="0" applyNumberFormat="1" applyFont="1" applyFill="1" applyBorder="1" applyAlignment="1" applyProtection="1">
      <alignment horizontal="center" vertical="center"/>
    </xf>
    <xf numFmtId="49" fontId="31" fillId="3" borderId="36" xfId="0" applyNumberFormat="1" applyFont="1" applyFill="1" applyBorder="1" applyAlignment="1" applyProtection="1">
      <alignment horizontal="center" vertical="center"/>
    </xf>
    <xf numFmtId="0" fontId="25" fillId="3" borderId="22" xfId="0" applyNumberFormat="1" applyFont="1" applyFill="1" applyBorder="1" applyAlignment="1" applyProtection="1">
      <alignment horizontal="left" vertical="center" wrapText="1"/>
      <protection hidden="1"/>
    </xf>
    <xf numFmtId="0" fontId="25" fillId="3" borderId="45" xfId="0" applyNumberFormat="1" applyFont="1" applyFill="1" applyBorder="1" applyAlignment="1" applyProtection="1">
      <alignment horizontal="left" vertical="center" wrapText="1"/>
      <protection hidden="1"/>
    </xf>
    <xf numFmtId="0" fontId="25" fillId="3" borderId="3" xfId="0" applyNumberFormat="1" applyFont="1" applyFill="1" applyBorder="1" applyAlignment="1" applyProtection="1">
      <alignment horizontal="left" vertical="center" wrapText="1"/>
      <protection hidden="1"/>
    </xf>
    <xf numFmtId="0" fontId="25" fillId="0" borderId="1" xfId="0" applyFont="1" applyFill="1" applyBorder="1" applyAlignment="1" applyProtection="1">
      <alignment horizontal="left" vertical="top" wrapText="1"/>
    </xf>
    <xf numFmtId="0" fontId="25" fillId="0" borderId="14" xfId="0" applyFont="1" applyFill="1" applyBorder="1" applyAlignment="1" applyProtection="1">
      <alignment horizontal="left" vertical="top" wrapText="1"/>
    </xf>
    <xf numFmtId="0" fontId="25" fillId="3" borderId="4" xfId="0" applyNumberFormat="1" applyFont="1" applyFill="1" applyBorder="1" applyAlignment="1" applyProtection="1">
      <alignment horizontal="left" vertical="center" wrapText="1"/>
      <protection hidden="1"/>
    </xf>
    <xf numFmtId="0" fontId="35" fillId="0" borderId="49" xfId="0" applyFont="1" applyFill="1" applyBorder="1" applyAlignment="1" applyProtection="1">
      <alignment horizontal="left" vertical="top" wrapText="1"/>
    </xf>
    <xf numFmtId="0" fontId="25" fillId="0" borderId="28" xfId="0" applyFont="1" applyFill="1" applyBorder="1" applyAlignment="1" applyProtection="1">
      <alignment horizontal="left" vertical="top" wrapText="1"/>
    </xf>
    <xf numFmtId="0" fontId="25" fillId="0" borderId="5" xfId="0" applyFont="1" applyFill="1" applyBorder="1" applyAlignment="1" applyProtection="1">
      <alignment horizontal="left" vertical="top" wrapText="1"/>
    </xf>
    <xf numFmtId="0" fontId="25" fillId="0" borderId="50" xfId="0" applyFont="1" applyFill="1" applyBorder="1" applyAlignment="1" applyProtection="1">
      <alignment horizontal="left" vertical="top" wrapText="1"/>
    </xf>
    <xf numFmtId="0" fontId="25" fillId="0" borderId="30" xfId="0" applyNumberFormat="1" applyFont="1" applyFill="1" applyBorder="1" applyAlignment="1" applyProtection="1">
      <alignment horizontal="center" vertical="center"/>
      <protection hidden="1"/>
    </xf>
    <xf numFmtId="0" fontId="25" fillId="0" borderId="7" xfId="0" applyNumberFormat="1" applyFont="1" applyFill="1" applyBorder="1" applyAlignment="1" applyProtection="1">
      <alignment horizontal="center" vertical="center"/>
      <protection hidden="1"/>
    </xf>
    <xf numFmtId="0" fontId="25" fillId="0" borderId="31" xfId="0" applyNumberFormat="1" applyFont="1" applyFill="1" applyBorder="1" applyAlignment="1" applyProtection="1">
      <alignment horizontal="center" vertical="center"/>
      <protection hidden="1"/>
    </xf>
    <xf numFmtId="49" fontId="25" fillId="0" borderId="41" xfId="0" applyNumberFormat="1" applyFont="1" applyFill="1" applyBorder="1" applyAlignment="1" applyProtection="1">
      <alignment horizontal="center" vertical="center"/>
      <protection locked="0"/>
    </xf>
    <xf numFmtId="49" fontId="25" fillId="0" borderId="43" xfId="0" applyNumberFormat="1" applyFont="1" applyFill="1" applyBorder="1" applyAlignment="1" applyProtection="1">
      <alignment horizontal="center" vertical="center"/>
      <protection locked="0"/>
    </xf>
    <xf numFmtId="49" fontId="25" fillId="0" borderId="44" xfId="0" applyNumberFormat="1" applyFont="1" applyFill="1" applyBorder="1" applyAlignment="1" applyProtection="1">
      <alignment horizontal="center" vertical="center"/>
      <protection locked="0"/>
    </xf>
    <xf numFmtId="0" fontId="48" fillId="2" borderId="1" xfId="0" applyFont="1" applyFill="1" applyBorder="1" applyAlignment="1" applyProtection="1">
      <alignment horizontal="left" vertical="center"/>
    </xf>
    <xf numFmtId="0" fontId="48" fillId="2" borderId="0" xfId="0" applyFont="1" applyFill="1" applyBorder="1" applyAlignment="1" applyProtection="1">
      <alignment horizontal="left" vertical="center"/>
    </xf>
    <xf numFmtId="0" fontId="48" fillId="2" borderId="2" xfId="0" applyFont="1" applyFill="1" applyBorder="1" applyAlignment="1" applyProtection="1">
      <alignment horizontal="left" vertical="center"/>
    </xf>
    <xf numFmtId="0" fontId="25" fillId="0" borderId="35" xfId="0" applyFont="1" applyFill="1" applyBorder="1" applyAlignment="1" applyProtection="1">
      <alignment horizontal="left" vertical="center"/>
    </xf>
    <xf numFmtId="0" fontId="25" fillId="0" borderId="37" xfId="0" applyFont="1" applyFill="1" applyBorder="1" applyAlignment="1" applyProtection="1">
      <alignment horizontal="left" vertical="center"/>
    </xf>
    <xf numFmtId="49" fontId="25" fillId="0" borderId="46" xfId="0" applyNumberFormat="1" applyFont="1" applyFill="1" applyBorder="1" applyAlignment="1" applyProtection="1">
      <alignment horizontal="center" vertical="center"/>
      <protection locked="0"/>
    </xf>
    <xf numFmtId="49" fontId="25" fillId="0" borderId="37" xfId="0" applyNumberFormat="1" applyFont="1" applyFill="1" applyBorder="1" applyAlignment="1" applyProtection="1">
      <alignment horizontal="center" vertical="center"/>
      <protection locked="0"/>
    </xf>
    <xf numFmtId="49" fontId="25" fillId="0" borderId="38" xfId="0" applyNumberFormat="1" applyFont="1" applyFill="1" applyBorder="1" applyAlignment="1" applyProtection="1">
      <alignment horizontal="center" vertical="center"/>
      <protection locked="0"/>
    </xf>
    <xf numFmtId="0" fontId="25" fillId="0" borderId="29" xfId="0" applyFont="1" applyFill="1" applyBorder="1" applyAlignment="1" applyProtection="1">
      <alignment horizontal="left" vertical="center" wrapText="1"/>
    </xf>
    <xf numFmtId="49" fontId="53" fillId="0" borderId="30" xfId="2" applyNumberFormat="1" applyFill="1" applyBorder="1" applyAlignment="1" applyProtection="1">
      <alignment horizontal="center" vertical="center"/>
      <protection locked="0"/>
    </xf>
    <xf numFmtId="0" fontId="25" fillId="0" borderId="39" xfId="0" applyFont="1" applyFill="1" applyBorder="1" applyAlignment="1" applyProtection="1">
      <alignment horizontal="left" vertical="center"/>
    </xf>
    <xf numFmtId="0" fontId="25" fillId="0" borderId="40" xfId="0" applyFont="1" applyFill="1" applyBorder="1" applyAlignment="1" applyProtection="1">
      <alignment horizontal="left" vertical="center"/>
    </xf>
    <xf numFmtId="49" fontId="25" fillId="0" borderId="41" xfId="0" applyNumberFormat="1" applyFont="1" applyFill="1" applyBorder="1" applyAlignment="1" applyProtection="1">
      <alignment horizontal="center" vertical="center"/>
    </xf>
    <xf numFmtId="49" fontId="25" fillId="0" borderId="42" xfId="0" applyNumberFormat="1" applyFont="1" applyFill="1" applyBorder="1" applyAlignment="1" applyProtection="1">
      <alignment horizontal="center" vertical="center"/>
    </xf>
    <xf numFmtId="0" fontId="49" fillId="0" borderId="18" xfId="0" applyFont="1" applyFill="1" applyBorder="1" applyAlignment="1" applyProtection="1">
      <alignment horizontal="center" vertical="center" wrapText="1"/>
    </xf>
    <xf numFmtId="0" fontId="49" fillId="0" borderId="19"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38" fillId="3" borderId="32" xfId="0" applyFont="1" applyFill="1" applyBorder="1" applyAlignment="1" applyProtection="1">
      <alignment horizontal="center" vertical="center" wrapText="1"/>
    </xf>
    <xf numFmtId="0" fontId="50" fillId="3" borderId="33" xfId="0" applyFont="1" applyFill="1" applyBorder="1" applyAlignment="1" applyProtection="1">
      <alignment horizontal="center" vertical="center" wrapText="1"/>
    </xf>
    <xf numFmtId="0" fontId="50" fillId="3" borderId="34" xfId="0" applyFont="1" applyFill="1" applyBorder="1" applyAlignment="1" applyProtection="1">
      <alignment horizontal="center" vertical="center" wrapText="1"/>
    </xf>
    <xf numFmtId="0" fontId="48" fillId="2" borderId="33" xfId="0" applyFont="1" applyFill="1" applyBorder="1" applyAlignment="1" applyProtection="1">
      <alignment horizontal="left" vertical="center"/>
    </xf>
    <xf numFmtId="0" fontId="48" fillId="2" borderId="34" xfId="0" applyFont="1" applyFill="1" applyBorder="1" applyAlignment="1" applyProtection="1">
      <alignment horizontal="left" vertical="center"/>
    </xf>
    <xf numFmtId="0" fontId="25" fillId="0" borderId="35"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xf>
    <xf numFmtId="0" fontId="25" fillId="0" borderId="10" xfId="0" applyFont="1" applyFill="1" applyBorder="1" applyAlignment="1" applyProtection="1">
      <alignment horizontal="left" vertical="center" wrapText="1"/>
    </xf>
    <xf numFmtId="0" fontId="25" fillId="0" borderId="29" xfId="0" applyFont="1" applyFill="1" applyBorder="1" applyAlignment="1" applyProtection="1">
      <alignment horizontal="left" vertical="top" wrapText="1"/>
    </xf>
    <xf numFmtId="0" fontId="25" fillId="0" borderId="10" xfId="0" applyFont="1" applyFill="1" applyBorder="1" applyAlignment="1" applyProtection="1">
      <alignment horizontal="left" vertical="top"/>
    </xf>
    <xf numFmtId="49" fontId="25" fillId="0" borderId="10" xfId="0" applyNumberFormat="1" applyFont="1" applyFill="1" applyBorder="1" applyAlignment="1" applyProtection="1">
      <alignment horizontal="center" vertical="center"/>
      <protection locked="0"/>
    </xf>
    <xf numFmtId="49" fontId="25" fillId="0" borderId="30" xfId="0" applyNumberFormat="1" applyFont="1" applyFill="1" applyBorder="1" applyAlignment="1" applyProtection="1">
      <alignment horizontal="center" vertical="center" wrapText="1"/>
      <protection hidden="1"/>
    </xf>
    <xf numFmtId="49" fontId="25" fillId="0" borderId="7" xfId="0" applyNumberFormat="1" applyFont="1" applyFill="1" applyBorder="1" applyAlignment="1" applyProtection="1">
      <alignment horizontal="center" vertical="center" wrapText="1"/>
      <protection hidden="1"/>
    </xf>
    <xf numFmtId="49" fontId="25" fillId="0" borderId="10" xfId="0" applyNumberFormat="1" applyFont="1" applyFill="1" applyBorder="1" applyAlignment="1" applyProtection="1">
      <alignment horizontal="center" vertical="center" wrapText="1"/>
      <protection hidden="1"/>
    </xf>
    <xf numFmtId="49" fontId="25" fillId="0" borderId="30" xfId="0" applyNumberFormat="1" applyFont="1" applyFill="1" applyBorder="1" applyAlignment="1" applyProtection="1">
      <alignment horizontal="center" vertical="center" wrapText="1"/>
      <protection locked="0"/>
    </xf>
    <xf numFmtId="49" fontId="25" fillId="0" borderId="7" xfId="0" applyNumberFormat="1" applyFont="1" applyFill="1" applyBorder="1" applyAlignment="1" applyProtection="1">
      <alignment horizontal="center" vertical="center" wrapText="1"/>
      <protection locked="0"/>
    </xf>
    <xf numFmtId="49" fontId="25" fillId="0" borderId="31" xfId="0" applyNumberFormat="1" applyFont="1" applyFill="1" applyBorder="1" applyAlignment="1" applyProtection="1">
      <alignment horizontal="center" vertical="center" wrapText="1"/>
      <protection locked="0"/>
    </xf>
    <xf numFmtId="0" fontId="25" fillId="0" borderId="7" xfId="0" applyFont="1" applyFill="1" applyBorder="1" applyAlignment="1" applyProtection="1">
      <alignment horizontal="left" vertical="center" wrapText="1"/>
    </xf>
    <xf numFmtId="0" fontId="32" fillId="3" borderId="1" xfId="0" applyFont="1" applyFill="1" applyBorder="1" applyAlignment="1" applyProtection="1">
      <alignment horizontal="left" wrapText="1"/>
      <protection hidden="1"/>
    </xf>
    <xf numFmtId="0" fontId="32" fillId="3" borderId="0" xfId="0" applyFont="1" applyFill="1" applyBorder="1" applyAlignment="1" applyProtection="1">
      <alignment horizontal="left"/>
      <protection hidden="1"/>
    </xf>
    <xf numFmtId="0" fontId="29" fillId="3" borderId="6" xfId="0" applyFont="1" applyFill="1" applyBorder="1" applyAlignment="1" applyProtection="1">
      <alignment horizontal="center"/>
      <protection locked="0"/>
    </xf>
    <xf numFmtId="0" fontId="38" fillId="3" borderId="18" xfId="0" applyFont="1" applyFill="1" applyBorder="1" applyAlignment="1" applyProtection="1">
      <alignment horizontal="center" vertical="center"/>
      <protection hidden="1"/>
    </xf>
    <xf numFmtId="0" fontId="38" fillId="3" borderId="19" xfId="0" applyFont="1" applyFill="1" applyBorder="1" applyAlignment="1" applyProtection="1">
      <alignment horizontal="center" vertical="center"/>
      <protection hidden="1"/>
    </xf>
    <xf numFmtId="0" fontId="38" fillId="3" borderId="20" xfId="0" applyFont="1" applyFill="1" applyBorder="1" applyAlignment="1" applyProtection="1">
      <alignment horizontal="center" vertical="center"/>
      <protection hidden="1"/>
    </xf>
    <xf numFmtId="0" fontId="47" fillId="0" borderId="1" xfId="0" applyNumberFormat="1" applyFont="1" applyFill="1" applyBorder="1" applyAlignment="1" applyProtection="1">
      <alignment horizontal="justify" vertical="top" wrapText="1"/>
      <protection hidden="1"/>
    </xf>
    <xf numFmtId="0" fontId="47" fillId="0" borderId="0" xfId="0" applyNumberFormat="1" applyFont="1" applyFill="1" applyBorder="1" applyAlignment="1" applyProtection="1">
      <alignment horizontal="justify" vertical="top" wrapText="1"/>
      <protection hidden="1"/>
    </xf>
    <xf numFmtId="0" fontId="47" fillId="0" borderId="2" xfId="0" applyNumberFormat="1" applyFont="1" applyFill="1" applyBorder="1" applyAlignment="1" applyProtection="1">
      <alignment horizontal="justify" vertical="top" wrapText="1"/>
      <protection hidden="1"/>
    </xf>
    <xf numFmtId="0" fontId="47" fillId="3" borderId="1" xfId="0" applyNumberFormat="1" applyFont="1" applyFill="1" applyBorder="1" applyAlignment="1" applyProtection="1">
      <alignment horizontal="left" vertical="top" wrapText="1"/>
      <protection hidden="1"/>
    </xf>
    <xf numFmtId="0" fontId="47" fillId="3" borderId="0" xfId="0" applyNumberFormat="1" applyFont="1" applyFill="1" applyBorder="1" applyAlignment="1" applyProtection="1">
      <alignment horizontal="left" vertical="top" wrapText="1"/>
      <protection hidden="1"/>
    </xf>
    <xf numFmtId="0" fontId="47" fillId="3" borderId="2" xfId="0" applyNumberFormat="1" applyFont="1" applyFill="1" applyBorder="1" applyAlignment="1" applyProtection="1">
      <alignment horizontal="left" vertical="top" wrapText="1"/>
      <protection hidden="1"/>
    </xf>
    <xf numFmtId="0" fontId="47" fillId="3" borderId="0" xfId="0" applyFont="1" applyFill="1" applyAlignment="1" applyProtection="1">
      <alignment horizontal="left" vertical="center" wrapText="1"/>
      <protection hidden="1"/>
    </xf>
    <xf numFmtId="0" fontId="33" fillId="3" borderId="21" xfId="0" applyFont="1" applyFill="1" applyBorder="1" applyAlignment="1" applyProtection="1">
      <alignment horizontal="left" vertical="center"/>
      <protection hidden="1"/>
    </xf>
    <xf numFmtId="0" fontId="33" fillId="3" borderId="28" xfId="0" applyFont="1" applyFill="1" applyBorder="1" applyAlignment="1" applyProtection="1">
      <alignment horizontal="left" vertical="center"/>
      <protection hidden="1"/>
    </xf>
    <xf numFmtId="0" fontId="46" fillId="3" borderId="18" xfId="0" applyFont="1" applyFill="1" applyBorder="1" applyAlignment="1" applyProtection="1">
      <alignment horizontal="center" vertical="center" wrapText="1"/>
      <protection hidden="1"/>
    </xf>
    <xf numFmtId="0" fontId="46" fillId="3" borderId="20" xfId="0" applyFont="1" applyFill="1" applyBorder="1" applyAlignment="1" applyProtection="1">
      <alignment horizontal="center" vertical="center" wrapText="1"/>
      <protection hidden="1"/>
    </xf>
    <xf numFmtId="0" fontId="33" fillId="3" borderId="19" xfId="0" applyFont="1" applyFill="1" applyBorder="1" applyAlignment="1" applyProtection="1">
      <alignment horizontal="center" vertical="center" wrapText="1"/>
      <protection hidden="1"/>
    </xf>
    <xf numFmtId="0" fontId="34" fillId="3" borderId="5" xfId="0" applyFont="1" applyFill="1" applyBorder="1" applyAlignment="1" applyProtection="1">
      <alignment horizontal="center" vertical="top" wrapText="1"/>
      <protection hidden="1"/>
    </xf>
    <xf numFmtId="0" fontId="34" fillId="3" borderId="4" xfId="0" applyFont="1" applyFill="1" applyBorder="1" applyAlignment="1" applyProtection="1">
      <alignment horizontal="center" vertical="top" wrapText="1"/>
      <protection hidden="1"/>
    </xf>
    <xf numFmtId="0" fontId="47" fillId="3" borderId="0" xfId="0" applyFont="1" applyFill="1" applyAlignment="1" applyProtection="1">
      <alignment horizontal="justify" vertical="top" wrapText="1"/>
      <protection hidden="1"/>
    </xf>
    <xf numFmtId="0" fontId="34" fillId="3" borderId="0" xfId="0" applyFont="1" applyFill="1" applyAlignment="1" applyProtection="1">
      <alignment horizontal="justify" vertical="top" wrapText="1"/>
      <protection hidden="1"/>
    </xf>
    <xf numFmtId="0" fontId="32" fillId="3" borderId="1"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32" fillId="3" borderId="2" xfId="0" applyFont="1" applyFill="1" applyBorder="1" applyAlignment="1" applyProtection="1">
      <alignment horizontal="center" vertical="center"/>
      <protection hidden="1"/>
    </xf>
    <xf numFmtId="0" fontId="32" fillId="3" borderId="1" xfId="0" applyFont="1" applyFill="1" applyBorder="1" applyAlignment="1" applyProtection="1">
      <alignment horizontal="justify"/>
      <protection hidden="1"/>
    </xf>
    <xf numFmtId="0" fontId="32" fillId="3" borderId="0" xfId="0" applyFont="1" applyFill="1" applyBorder="1" applyAlignment="1" applyProtection="1">
      <alignment horizontal="justify"/>
      <protection hidden="1"/>
    </xf>
    <xf numFmtId="0" fontId="32" fillId="3" borderId="2" xfId="0" applyFont="1" applyFill="1" applyBorder="1" applyAlignment="1" applyProtection="1">
      <alignment horizontal="justify"/>
      <protection hidden="1"/>
    </xf>
    <xf numFmtId="0" fontId="32" fillId="3" borderId="1" xfId="0" applyFont="1" applyFill="1" applyBorder="1" applyAlignment="1" applyProtection="1">
      <alignment horizontal="justify" vertical="top" wrapText="1"/>
      <protection hidden="1"/>
    </xf>
    <xf numFmtId="0" fontId="32" fillId="3" borderId="0" xfId="0" applyFont="1" applyFill="1" applyBorder="1" applyAlignment="1" applyProtection="1">
      <alignment horizontal="justify" vertical="top"/>
      <protection hidden="1"/>
    </xf>
    <xf numFmtId="0" fontId="32" fillId="3" borderId="2" xfId="0" applyFont="1" applyFill="1" applyBorder="1" applyAlignment="1" applyProtection="1">
      <alignment horizontal="justify" vertical="top"/>
      <protection hidden="1"/>
    </xf>
    <xf numFmtId="0" fontId="32" fillId="3" borderId="0" xfId="0" applyFont="1" applyFill="1" applyBorder="1" applyAlignment="1" applyProtection="1">
      <alignment horizontal="justify" vertical="top" wrapText="1"/>
      <protection hidden="1"/>
    </xf>
    <xf numFmtId="0" fontId="32" fillId="3" borderId="2" xfId="0" applyFont="1" applyFill="1" applyBorder="1" applyAlignment="1" applyProtection="1">
      <alignment horizontal="justify" vertical="top" wrapText="1"/>
      <protection hidden="1"/>
    </xf>
    <xf numFmtId="0" fontId="50" fillId="3" borderId="18" xfId="0" applyFont="1" applyFill="1" applyBorder="1" applyAlignment="1" applyProtection="1">
      <alignment horizontal="center" vertical="center"/>
      <protection hidden="1"/>
    </xf>
    <xf numFmtId="0" fontId="50" fillId="3" borderId="19" xfId="0" applyFont="1" applyFill="1" applyBorder="1" applyAlignment="1" applyProtection="1">
      <alignment horizontal="center" vertical="center"/>
      <protection hidden="1"/>
    </xf>
    <xf numFmtId="0" fontId="50" fillId="3" borderId="20"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top" wrapText="1"/>
      <protection hidden="1"/>
    </xf>
    <xf numFmtId="0" fontId="32" fillId="3" borderId="2" xfId="0" applyFont="1" applyFill="1" applyBorder="1" applyAlignment="1" applyProtection="1">
      <alignment horizontal="center" vertical="top" wrapText="1"/>
      <protection hidden="1"/>
    </xf>
    <xf numFmtId="0" fontId="52" fillId="3" borderId="1" xfId="0" applyFont="1" applyFill="1" applyBorder="1" applyAlignment="1" applyProtection="1">
      <alignment horizontal="center" vertical="center" wrapText="1"/>
      <protection hidden="1"/>
    </xf>
    <xf numFmtId="0" fontId="52" fillId="3" borderId="0" xfId="0" applyFont="1" applyFill="1" applyBorder="1" applyAlignment="1" applyProtection="1">
      <alignment horizontal="center" vertical="center" wrapText="1"/>
      <protection hidden="1"/>
    </xf>
    <xf numFmtId="0" fontId="52" fillId="3" borderId="2" xfId="0" applyFont="1" applyFill="1" applyBorder="1" applyAlignment="1" applyProtection="1">
      <alignment horizontal="center" vertical="center" wrapText="1"/>
      <protection hidden="1"/>
    </xf>
    <xf numFmtId="0" fontId="32" fillId="3" borderId="1" xfId="0" applyNumberFormat="1" applyFont="1" applyFill="1" applyBorder="1" applyAlignment="1" applyProtection="1">
      <alignment horizontal="justify" vertical="top" wrapText="1"/>
      <protection hidden="1"/>
    </xf>
    <xf numFmtId="0" fontId="32" fillId="3" borderId="0" xfId="0" applyNumberFormat="1" applyFont="1" applyFill="1" applyBorder="1" applyAlignment="1" applyProtection="1">
      <alignment horizontal="justify" vertical="top" wrapText="1"/>
      <protection hidden="1"/>
    </xf>
    <xf numFmtId="0" fontId="32" fillId="3" borderId="2" xfId="0" applyNumberFormat="1" applyFont="1" applyFill="1" applyBorder="1" applyAlignment="1" applyProtection="1">
      <alignment horizontal="justify" vertical="top" wrapText="1"/>
      <protection hidden="1"/>
    </xf>
    <xf numFmtId="0" fontId="32" fillId="3" borderId="1" xfId="0" applyFont="1" applyFill="1" applyBorder="1" applyAlignment="1" applyProtection="1">
      <alignment horizontal="justify" vertical="center" wrapText="1"/>
      <protection hidden="1"/>
    </xf>
    <xf numFmtId="0" fontId="32" fillId="3" borderId="0" xfId="0" applyFont="1" applyFill="1" applyBorder="1" applyAlignment="1" applyProtection="1">
      <alignment horizontal="justify" vertical="center" wrapText="1"/>
      <protection hidden="1"/>
    </xf>
    <xf numFmtId="0" fontId="32" fillId="3" borderId="2" xfId="0" applyFont="1" applyFill="1" applyBorder="1" applyAlignment="1" applyProtection="1">
      <alignment horizontal="justify" vertical="center" wrapText="1"/>
      <protection hidden="1"/>
    </xf>
    <xf numFmtId="4" fontId="16" fillId="3" borderId="30" xfId="0" applyNumberFormat="1" applyFont="1" applyFill="1" applyBorder="1" applyAlignment="1" applyProtection="1">
      <alignment horizontal="center" vertical="center" wrapText="1"/>
      <protection locked="0"/>
    </xf>
    <xf numFmtId="4" fontId="16" fillId="3" borderId="3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hidden="1"/>
    </xf>
    <xf numFmtId="0" fontId="32" fillId="3" borderId="0" xfId="0" applyFont="1" applyFill="1" applyBorder="1" applyAlignment="1" applyProtection="1">
      <alignment horizontal="center" vertical="center" wrapText="1"/>
      <protection hidden="1"/>
    </xf>
    <xf numFmtId="0" fontId="32" fillId="3" borderId="2" xfId="0" applyFont="1" applyFill="1" applyBorder="1" applyAlignment="1" applyProtection="1">
      <alignment horizontal="center" vertical="center" wrapText="1"/>
      <protection hidden="1"/>
    </xf>
    <xf numFmtId="4" fontId="16" fillId="3" borderId="7" xfId="0" applyNumberFormat="1" applyFont="1" applyFill="1" applyBorder="1" applyAlignment="1" applyProtection="1">
      <alignment horizontal="center" vertical="center" wrapText="1"/>
      <protection locked="0"/>
    </xf>
    <xf numFmtId="4" fontId="16" fillId="3" borderId="10"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justify" vertical="top"/>
      <protection hidden="1"/>
    </xf>
    <xf numFmtId="0" fontId="32" fillId="3" borderId="1" xfId="0" applyFont="1" applyFill="1" applyBorder="1" applyAlignment="1" applyProtection="1">
      <alignment horizontal="center" vertical="top" wrapText="1"/>
      <protection hidden="1"/>
    </xf>
    <xf numFmtId="0" fontId="32" fillId="3" borderId="5" xfId="0" applyFont="1" applyFill="1" applyBorder="1" applyAlignment="1" applyProtection="1">
      <alignment horizontal="justify" vertical="top" wrapText="1"/>
      <protection hidden="1"/>
    </xf>
    <xf numFmtId="0" fontId="32" fillId="3" borderId="3" xfId="0" applyFont="1" applyFill="1" applyBorder="1" applyAlignment="1" applyProtection="1">
      <alignment horizontal="justify" vertical="top" wrapText="1"/>
      <protection hidden="1"/>
    </xf>
    <xf numFmtId="0" fontId="32" fillId="3" borderId="4" xfId="0" applyFont="1" applyFill="1" applyBorder="1" applyAlignment="1" applyProtection="1">
      <alignment horizontal="justify" vertical="top" wrapText="1"/>
      <protection hidden="1"/>
    </xf>
    <xf numFmtId="0" fontId="0" fillId="2" borderId="1" xfId="0" applyFill="1" applyBorder="1" applyAlignment="1" applyProtection="1">
      <alignment horizontal="center"/>
      <protection hidden="1"/>
    </xf>
    <xf numFmtId="0" fontId="0" fillId="2" borderId="0" xfId="0" applyFill="1" applyAlignment="1" applyProtection="1">
      <alignment horizontal="center"/>
      <protection hidden="1"/>
    </xf>
    <xf numFmtId="0" fontId="51" fillId="3" borderId="1" xfId="0" applyFont="1" applyFill="1" applyBorder="1" applyAlignment="1">
      <alignment horizontal="left" vertical="center" wrapText="1"/>
    </xf>
    <xf numFmtId="0" fontId="51" fillId="3" borderId="0" xfId="0" applyFont="1" applyFill="1" applyBorder="1" applyAlignment="1">
      <alignment horizontal="left" vertical="center" wrapText="1"/>
    </xf>
    <xf numFmtId="0" fontId="32" fillId="3" borderId="1" xfId="0" applyFont="1" applyFill="1" applyBorder="1" applyAlignment="1" applyProtection="1">
      <alignment horizontal="justify" vertical="center"/>
      <protection hidden="1"/>
    </xf>
    <xf numFmtId="0" fontId="32" fillId="3" borderId="0" xfId="0" applyFont="1" applyFill="1" applyBorder="1" applyAlignment="1" applyProtection="1">
      <alignment horizontal="justify" vertical="center"/>
      <protection hidden="1"/>
    </xf>
    <xf numFmtId="0" fontId="32" fillId="3" borderId="2" xfId="0" applyFont="1" applyFill="1" applyBorder="1" applyAlignment="1" applyProtection="1">
      <alignment horizontal="justify" vertical="center"/>
      <protection hidden="1"/>
    </xf>
    <xf numFmtId="0" fontId="29" fillId="3" borderId="0" xfId="0" applyFont="1" applyFill="1" applyAlignment="1" applyProtection="1">
      <alignment horizontal="center" vertical="center" wrapText="1"/>
      <protection locked="0" hidden="1"/>
    </xf>
    <xf numFmtId="0" fontId="32" fillId="0" borderId="1" xfId="0" applyFont="1" applyFill="1" applyBorder="1" applyAlignment="1" applyProtection="1">
      <alignment horizontal="justify" wrapText="1"/>
      <protection hidden="1"/>
    </xf>
    <xf numFmtId="0" fontId="32" fillId="0" borderId="0" xfId="0" applyFont="1" applyFill="1" applyBorder="1" applyAlignment="1" applyProtection="1">
      <alignment horizontal="justify" wrapText="1"/>
      <protection hidden="1"/>
    </xf>
    <xf numFmtId="0" fontId="32" fillId="0" borderId="2" xfId="0" applyFont="1" applyFill="1" applyBorder="1" applyAlignment="1" applyProtection="1">
      <alignment horizontal="justify" wrapText="1"/>
      <protection hidden="1"/>
    </xf>
    <xf numFmtId="0" fontId="0" fillId="3" borderId="0" xfId="0" applyFill="1" applyAlignment="1" applyProtection="1">
      <alignment horizontal="center" vertical="center" wrapText="1"/>
      <protection locked="0" hidden="1"/>
    </xf>
    <xf numFmtId="0" fontId="19" fillId="3" borderId="1" xfId="0" applyNumberFormat="1" applyFont="1" applyFill="1" applyBorder="1" applyAlignment="1" applyProtection="1">
      <alignment horizontal="justify" vertical="top" wrapText="1"/>
      <protection hidden="1"/>
    </xf>
    <xf numFmtId="0" fontId="19" fillId="3" borderId="0" xfId="0" applyNumberFormat="1" applyFont="1" applyFill="1" applyBorder="1" applyAlignment="1" applyProtection="1">
      <alignment horizontal="justify" vertical="top" wrapText="1"/>
      <protection hidden="1"/>
    </xf>
    <xf numFmtId="0" fontId="34" fillId="3" borderId="1" xfId="0" applyFont="1" applyFill="1" applyBorder="1" applyAlignment="1" applyProtection="1">
      <alignment horizontal="center" vertical="center"/>
      <protection hidden="1"/>
    </xf>
    <xf numFmtId="0" fontId="34" fillId="3" borderId="0" xfId="0" applyFont="1" applyFill="1" applyBorder="1" applyAlignment="1" applyProtection="1">
      <alignment horizontal="center" vertical="center"/>
      <protection hidden="1"/>
    </xf>
    <xf numFmtId="0" fontId="34" fillId="3" borderId="2" xfId="0" applyFont="1" applyFill="1" applyBorder="1" applyAlignment="1" applyProtection="1">
      <alignment horizontal="center" vertical="center"/>
      <protection hidden="1"/>
    </xf>
    <xf numFmtId="0" fontId="32" fillId="3" borderId="1" xfId="0" applyFont="1" applyFill="1" applyBorder="1" applyAlignment="1" applyProtection="1">
      <alignment horizontal="justify" wrapText="1"/>
      <protection hidden="1"/>
    </xf>
    <xf numFmtId="0" fontId="32" fillId="3" borderId="0" xfId="0" applyFont="1" applyFill="1" applyBorder="1" applyAlignment="1" applyProtection="1">
      <alignment horizontal="justify" wrapText="1"/>
      <protection hidden="1"/>
    </xf>
    <xf numFmtId="0" fontId="32" fillId="3" borderId="2" xfId="0" applyFont="1" applyFill="1" applyBorder="1" applyAlignment="1" applyProtection="1">
      <alignment horizontal="justify" wrapText="1"/>
      <protection hidden="1"/>
    </xf>
    <xf numFmtId="0" fontId="31" fillId="3" borderId="0" xfId="0" applyFont="1" applyFill="1" applyBorder="1" applyAlignment="1" applyProtection="1">
      <alignment horizontal="center"/>
      <protection locked="0"/>
    </xf>
    <xf numFmtId="0" fontId="31" fillId="3" borderId="0" xfId="0" applyFont="1" applyFill="1" applyBorder="1" applyAlignment="1" applyProtection="1">
      <alignment horizontal="center" vertical="top"/>
      <protection hidden="1"/>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31" fillId="3" borderId="1" xfId="0" applyFont="1" applyFill="1" applyBorder="1" applyAlignment="1" applyProtection="1">
      <alignment horizontal="left" wrapText="1"/>
      <protection hidden="1"/>
    </xf>
    <xf numFmtId="0" fontId="31" fillId="3" borderId="0" xfId="0" applyFont="1" applyFill="1" applyBorder="1" applyAlignment="1" applyProtection="1">
      <alignment horizontal="left"/>
      <protection hidden="1"/>
    </xf>
    <xf numFmtId="0" fontId="52" fillId="3" borderId="1" xfId="0" applyFont="1" applyFill="1" applyBorder="1" applyAlignment="1" applyProtection="1">
      <alignment horizontal="justify" vertical="center" wrapText="1"/>
      <protection hidden="1"/>
    </xf>
    <xf numFmtId="0" fontId="52" fillId="3" borderId="0" xfId="0" applyFont="1" applyFill="1" applyBorder="1" applyAlignment="1" applyProtection="1">
      <alignment horizontal="justify" vertical="center" wrapText="1"/>
      <protection hidden="1"/>
    </xf>
    <xf numFmtId="0" fontId="52" fillId="3" borderId="2" xfId="0" applyFont="1" applyFill="1" applyBorder="1" applyAlignment="1" applyProtection="1">
      <alignment horizontal="justify" vertical="center" wrapText="1"/>
      <protection hidden="1"/>
    </xf>
    <xf numFmtId="0" fontId="16" fillId="3" borderId="30"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16" fillId="3" borderId="29" xfId="0" applyFont="1" applyFill="1" applyBorder="1" applyAlignment="1">
      <alignment vertical="center" wrapText="1"/>
    </xf>
    <xf numFmtId="0" fontId="16" fillId="3" borderId="10" xfId="0" applyFont="1" applyFill="1" applyBorder="1" applyAlignment="1">
      <alignment vertical="center" wrapText="1"/>
    </xf>
    <xf numFmtId="0" fontId="16" fillId="3" borderId="51" xfId="0" applyFont="1" applyFill="1" applyBorder="1" applyAlignment="1">
      <alignment vertical="center" wrapText="1"/>
    </xf>
    <xf numFmtId="0" fontId="16" fillId="3" borderId="42" xfId="0" applyFont="1" applyFill="1" applyBorder="1" applyAlignment="1">
      <alignment vertical="center" wrapText="1"/>
    </xf>
    <xf numFmtId="0" fontId="16" fillId="3" borderId="52" xfId="0" applyFont="1" applyFill="1" applyBorder="1" applyAlignment="1">
      <alignment horizontal="left" vertical="center" wrapText="1"/>
    </xf>
    <xf numFmtId="0" fontId="16" fillId="3" borderId="6" xfId="0" applyFont="1" applyFill="1" applyBorder="1" applyAlignment="1">
      <alignment horizontal="left" vertical="center" wrapText="1"/>
    </xf>
    <xf numFmtId="4" fontId="25" fillId="3" borderId="30" xfId="0" applyNumberFormat="1" applyFont="1" applyFill="1" applyBorder="1" applyAlignment="1" applyProtection="1">
      <alignment horizontal="center" vertical="center" wrapText="1"/>
      <protection locked="0"/>
    </xf>
    <xf numFmtId="4" fontId="25" fillId="3" borderId="7" xfId="0" applyNumberFormat="1" applyFont="1" applyFill="1" applyBorder="1" applyAlignment="1" applyProtection="1">
      <alignment horizontal="center" vertical="center" wrapText="1"/>
      <protection locked="0"/>
    </xf>
    <xf numFmtId="4" fontId="25" fillId="3" borderId="10" xfId="0" applyNumberFormat="1" applyFont="1" applyFill="1" applyBorder="1" applyAlignment="1" applyProtection="1">
      <alignment horizontal="center" vertical="center" wrapText="1"/>
      <protection locked="0"/>
    </xf>
    <xf numFmtId="0" fontId="49" fillId="0" borderId="32"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xf>
    <xf numFmtId="0" fontId="49" fillId="0" borderId="34" xfId="0" applyFont="1" applyFill="1" applyBorder="1" applyAlignment="1" applyProtection="1">
      <alignment horizontal="center" vertical="center"/>
    </xf>
    <xf numFmtId="0" fontId="25" fillId="3" borderId="30" xfId="0" applyNumberFormat="1" applyFont="1" applyFill="1" applyBorder="1" applyAlignment="1" applyProtection="1">
      <alignment horizontal="center" vertical="center" wrapText="1"/>
    </xf>
    <xf numFmtId="0" fontId="25" fillId="3" borderId="7" xfId="0" applyNumberFormat="1" applyFont="1" applyFill="1" applyBorder="1" applyAlignment="1" applyProtection="1">
      <alignment horizontal="center" vertical="center" wrapText="1"/>
    </xf>
    <xf numFmtId="0" fontId="25" fillId="3" borderId="10" xfId="0" applyNumberFormat="1" applyFont="1" applyFill="1" applyBorder="1" applyAlignment="1" applyProtection="1">
      <alignment horizontal="center" vertical="center" wrapText="1"/>
    </xf>
    <xf numFmtId="14" fontId="25" fillId="3" borderId="30" xfId="0" applyNumberFormat="1" applyFont="1" applyFill="1" applyBorder="1" applyAlignment="1" applyProtection="1">
      <alignment horizontal="center" vertical="center" wrapText="1"/>
      <protection locked="0"/>
    </xf>
    <xf numFmtId="14" fontId="25" fillId="3" borderId="7" xfId="0" applyNumberFormat="1" applyFont="1" applyFill="1" applyBorder="1" applyAlignment="1" applyProtection="1">
      <alignment horizontal="center" vertical="center" wrapText="1"/>
      <protection locked="0"/>
    </xf>
    <xf numFmtId="14" fontId="25" fillId="3" borderId="31" xfId="0" applyNumberFormat="1" applyFont="1" applyFill="1" applyBorder="1" applyAlignment="1" applyProtection="1">
      <alignment horizontal="center" vertical="center" wrapText="1"/>
      <protection locked="0"/>
    </xf>
    <xf numFmtId="0" fontId="35" fillId="0" borderId="52" xfId="0" applyFont="1" applyFill="1" applyBorder="1" applyAlignment="1" applyProtection="1">
      <alignment horizontal="left" vertical="center" wrapText="1"/>
    </xf>
    <xf numFmtId="0" fontId="35" fillId="0" borderId="13" xfId="0" applyFont="1" applyFill="1" applyBorder="1" applyAlignment="1" applyProtection="1">
      <alignment horizontal="left" vertical="center" wrapText="1"/>
    </xf>
    <xf numFmtId="49" fontId="31" fillId="3" borderId="46" xfId="0" applyNumberFormat="1" applyFont="1" applyFill="1" applyBorder="1" applyAlignment="1" applyProtection="1">
      <alignment horizontal="center" vertical="center"/>
      <protection hidden="1"/>
    </xf>
    <xf numFmtId="49" fontId="31" fillId="3" borderId="37" xfId="0" applyNumberFormat="1" applyFont="1" applyFill="1" applyBorder="1" applyAlignment="1" applyProtection="1">
      <alignment horizontal="center" vertical="center"/>
      <protection hidden="1"/>
    </xf>
    <xf numFmtId="49" fontId="31" fillId="3" borderId="36" xfId="0" applyNumberFormat="1" applyFont="1" applyFill="1" applyBorder="1" applyAlignment="1" applyProtection="1">
      <alignment horizontal="center" vertical="center"/>
      <protection hidden="1"/>
    </xf>
    <xf numFmtId="0" fontId="31" fillId="0" borderId="30"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14" fontId="31" fillId="0" borderId="30" xfId="0" applyNumberFormat="1"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49" fontId="25" fillId="3" borderId="30" xfId="0" applyNumberFormat="1" applyFont="1" applyFill="1" applyBorder="1" applyAlignment="1" applyProtection="1">
      <alignment horizontal="center" vertical="center" wrapText="1"/>
      <protection locked="0"/>
    </xf>
    <xf numFmtId="49" fontId="25" fillId="3" borderId="7" xfId="0" applyNumberFormat="1" applyFont="1" applyFill="1" applyBorder="1" applyAlignment="1" applyProtection="1">
      <alignment horizontal="center" vertical="center" wrapText="1"/>
      <protection locked="0"/>
    </xf>
    <xf numFmtId="49" fontId="25" fillId="3" borderId="10" xfId="0" applyNumberFormat="1" applyFont="1" applyFill="1" applyBorder="1" applyAlignment="1" applyProtection="1">
      <alignment horizontal="center" vertical="center" wrapText="1"/>
      <protection locked="0"/>
    </xf>
    <xf numFmtId="0" fontId="25" fillId="3" borderId="30" xfId="0" applyNumberFormat="1" applyFont="1" applyFill="1" applyBorder="1" applyAlignment="1" applyProtection="1">
      <alignment horizontal="center" vertical="center" wrapText="1"/>
      <protection hidden="1"/>
    </xf>
    <xf numFmtId="0" fontId="25" fillId="3" borderId="31" xfId="0" applyNumberFormat="1" applyFont="1" applyFill="1" applyBorder="1" applyAlignment="1" applyProtection="1">
      <alignment horizontal="center" vertical="center" wrapText="1"/>
      <protection hidden="1"/>
    </xf>
    <xf numFmtId="0" fontId="25" fillId="0" borderId="51" xfId="0" applyFont="1" applyFill="1" applyBorder="1" applyAlignment="1" applyProtection="1">
      <alignment horizontal="left" vertical="center" wrapText="1"/>
    </xf>
    <xf numFmtId="0" fontId="25" fillId="0" borderId="42" xfId="0" applyFont="1" applyFill="1" applyBorder="1" applyAlignment="1" applyProtection="1">
      <alignment horizontal="left" vertical="center" wrapText="1"/>
    </xf>
    <xf numFmtId="49" fontId="31" fillId="0" borderId="23" xfId="0" applyNumberFormat="1" applyFont="1" applyFill="1" applyBorder="1" applyAlignment="1" applyProtection="1">
      <alignment horizontal="center" vertical="center"/>
      <protection locked="0"/>
    </xf>
    <xf numFmtId="49" fontId="31" fillId="0" borderId="3" xfId="0" applyNumberFormat="1" applyFont="1" applyFill="1" applyBorder="1" applyAlignment="1" applyProtection="1">
      <alignment horizontal="center" vertical="center"/>
      <protection locked="0"/>
    </xf>
    <xf numFmtId="49" fontId="31" fillId="0" borderId="50" xfId="0" applyNumberFormat="1" applyFont="1" applyFill="1" applyBorder="1" applyAlignment="1" applyProtection="1">
      <alignment horizontal="center" vertical="center"/>
      <protection locked="0"/>
    </xf>
    <xf numFmtId="4" fontId="25" fillId="3" borderId="30" xfId="0" applyNumberFormat="1" applyFont="1" applyFill="1" applyBorder="1" applyAlignment="1" applyProtection="1">
      <alignment horizontal="center" vertical="center" wrapText="1"/>
    </xf>
    <xf numFmtId="4" fontId="25" fillId="3" borderId="7" xfId="0" applyNumberFormat="1" applyFont="1" applyFill="1" applyBorder="1" applyAlignment="1" applyProtection="1">
      <alignment horizontal="center" vertical="center" wrapText="1"/>
    </xf>
    <xf numFmtId="4" fontId="25" fillId="3" borderId="10" xfId="0" applyNumberFormat="1" applyFont="1" applyFill="1" applyBorder="1" applyAlignment="1" applyProtection="1">
      <alignment horizontal="center" vertical="center" wrapText="1"/>
    </xf>
    <xf numFmtId="0" fontId="25" fillId="3" borderId="29" xfId="0" applyFont="1" applyFill="1" applyBorder="1" applyAlignment="1" applyProtection="1">
      <alignment horizontal="left" vertical="center" wrapText="1"/>
    </xf>
    <xf numFmtId="0" fontId="25" fillId="3" borderId="7" xfId="0" applyFont="1" applyFill="1" applyBorder="1" applyAlignment="1" applyProtection="1">
      <alignment horizontal="left" vertical="center" wrapText="1"/>
    </xf>
    <xf numFmtId="49" fontId="31" fillId="0" borderId="30" xfId="0" applyNumberFormat="1" applyFont="1" applyFill="1" applyBorder="1" applyAlignment="1" applyProtection="1">
      <alignment horizontal="center" vertical="center"/>
      <protection locked="0"/>
    </xf>
    <xf numFmtId="49" fontId="31" fillId="0" borderId="7" xfId="0" applyNumberFormat="1" applyFont="1" applyFill="1" applyBorder="1" applyAlignment="1" applyProtection="1">
      <alignment horizontal="center" vertical="center"/>
      <protection locked="0"/>
    </xf>
    <xf numFmtId="49" fontId="31" fillId="0" borderId="10" xfId="0" applyNumberFormat="1" applyFont="1" applyFill="1" applyBorder="1" applyAlignment="1" applyProtection="1">
      <alignment horizontal="center" vertical="center"/>
      <protection locked="0"/>
    </xf>
    <xf numFmtId="0" fontId="25" fillId="3" borderId="6" xfId="0" applyNumberFormat="1" applyFont="1" applyFill="1" applyBorder="1" applyAlignment="1" applyProtection="1">
      <alignment horizontal="left" vertical="center" wrapText="1"/>
      <protection hidden="1"/>
    </xf>
    <xf numFmtId="0" fontId="25" fillId="3" borderId="53" xfId="0" applyNumberFormat="1" applyFont="1" applyFill="1" applyBorder="1" applyAlignment="1" applyProtection="1">
      <alignment horizontal="left" vertical="center" wrapText="1"/>
      <protection hidden="1"/>
    </xf>
    <xf numFmtId="14" fontId="25" fillId="3" borderId="41" xfId="0" applyNumberFormat="1" applyFont="1" applyFill="1" applyBorder="1" applyAlignment="1" applyProtection="1">
      <alignment horizontal="center" vertical="center" wrapText="1"/>
      <protection locked="0"/>
    </xf>
    <xf numFmtId="14" fontId="25" fillId="3" borderId="43" xfId="0" applyNumberFormat="1" applyFont="1" applyFill="1" applyBorder="1" applyAlignment="1" applyProtection="1">
      <alignment horizontal="center" vertical="center" wrapText="1"/>
      <protection locked="0"/>
    </xf>
    <xf numFmtId="14" fontId="25" fillId="3" borderId="44" xfId="0" applyNumberFormat="1" applyFont="1" applyFill="1" applyBorder="1" applyAlignment="1" applyProtection="1">
      <alignment horizontal="center" vertical="center" wrapText="1"/>
      <protection locked="0"/>
    </xf>
    <xf numFmtId="49" fontId="25" fillId="3" borderId="30" xfId="0" applyNumberFormat="1" applyFont="1" applyFill="1" applyBorder="1" applyAlignment="1" applyProtection="1">
      <alignment horizontal="left" vertical="center" wrapText="1"/>
      <protection locked="0"/>
    </xf>
    <xf numFmtId="49" fontId="25" fillId="3" borderId="7" xfId="0" applyNumberFormat="1" applyFont="1" applyFill="1" applyBorder="1" applyAlignment="1" applyProtection="1">
      <alignment horizontal="left" vertical="center" wrapText="1"/>
      <protection locked="0"/>
    </xf>
    <xf numFmtId="49" fontId="25" fillId="3" borderId="31" xfId="0" applyNumberFormat="1" applyFont="1" applyFill="1" applyBorder="1" applyAlignment="1" applyProtection="1">
      <alignment horizontal="left" vertical="center" wrapText="1"/>
      <protection locked="0"/>
    </xf>
    <xf numFmtId="14" fontId="31" fillId="0" borderId="3" xfId="0" applyNumberFormat="1"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wrapText="1"/>
      <protection locked="0"/>
    </xf>
    <xf numFmtId="0" fontId="31" fillId="3" borderId="30" xfId="0" applyNumberFormat="1" applyFont="1" applyFill="1" applyBorder="1" applyAlignment="1" applyProtection="1">
      <alignment horizontal="center" vertical="center"/>
    </xf>
    <xf numFmtId="0" fontId="31" fillId="3" borderId="7" xfId="0" applyNumberFormat="1" applyFont="1" applyFill="1" applyBorder="1" applyAlignment="1" applyProtection="1">
      <alignment horizontal="center" vertical="center"/>
    </xf>
    <xf numFmtId="0" fontId="31" fillId="3" borderId="31" xfId="0" applyNumberFormat="1" applyFont="1" applyFill="1" applyBorder="1" applyAlignment="1" applyProtection="1">
      <alignment horizontal="center" vertical="center"/>
    </xf>
    <xf numFmtId="0" fontId="25" fillId="0" borderId="52" xfId="0" applyFont="1" applyFill="1" applyBorder="1" applyAlignment="1" applyProtection="1">
      <alignment horizontal="left" vertical="center" wrapText="1"/>
    </xf>
    <xf numFmtId="0" fontId="25" fillId="0" borderId="13" xfId="0" applyFont="1" applyFill="1" applyBorder="1" applyAlignment="1" applyProtection="1">
      <alignment horizontal="left" vertical="center" wrapText="1"/>
    </xf>
    <xf numFmtId="49" fontId="25" fillId="3" borderId="30" xfId="0" applyNumberFormat="1" applyFont="1" applyFill="1" applyBorder="1" applyAlignment="1" applyProtection="1">
      <alignment horizontal="center" vertical="center" wrapText="1"/>
    </xf>
    <xf numFmtId="49" fontId="25" fillId="3" borderId="7" xfId="0" applyNumberFormat="1" applyFont="1" applyFill="1" applyBorder="1" applyAlignment="1" applyProtection="1">
      <alignment horizontal="center" vertical="center" wrapText="1"/>
    </xf>
    <xf numFmtId="49" fontId="25" fillId="3" borderId="10" xfId="0" applyNumberFormat="1" applyFont="1" applyFill="1" applyBorder="1" applyAlignment="1" applyProtection="1">
      <alignment horizontal="center" vertical="center" wrapText="1"/>
    </xf>
    <xf numFmtId="49" fontId="31" fillId="0" borderId="4" xfId="0" applyNumberFormat="1" applyFont="1" applyFill="1" applyBorder="1" applyAlignment="1" applyProtection="1">
      <alignment horizontal="center" vertical="center"/>
      <protection locked="0"/>
    </xf>
    <xf numFmtId="49" fontId="25" fillId="3" borderId="46" xfId="0" applyNumberFormat="1" applyFont="1" applyFill="1" applyBorder="1" applyAlignment="1" applyProtection="1">
      <alignment horizontal="center" vertical="center" wrapText="1"/>
      <protection locked="0"/>
    </xf>
    <xf numFmtId="49" fontId="25" fillId="3" borderId="37" xfId="0" applyNumberFormat="1" applyFont="1" applyFill="1" applyBorder="1" applyAlignment="1" applyProtection="1">
      <alignment horizontal="center" vertical="center" wrapText="1"/>
      <protection locked="0"/>
    </xf>
    <xf numFmtId="49" fontId="25" fillId="3" borderId="36" xfId="0" applyNumberFormat="1" applyFont="1" applyFill="1" applyBorder="1" applyAlignment="1" applyProtection="1">
      <alignment horizontal="center" vertical="center" wrapText="1"/>
      <protection locked="0"/>
    </xf>
    <xf numFmtId="0" fontId="25" fillId="0" borderId="52" xfId="0" applyFont="1" applyFill="1" applyBorder="1" applyAlignment="1" applyProtection="1">
      <alignment horizontal="left" vertical="top" wrapText="1"/>
    </xf>
    <xf numFmtId="0" fontId="25" fillId="0" borderId="13" xfId="0" applyFont="1" applyFill="1" applyBorder="1" applyAlignment="1" applyProtection="1">
      <alignment horizontal="left" vertical="top" wrapText="1"/>
    </xf>
    <xf numFmtId="49" fontId="25" fillId="0" borderId="30" xfId="0" applyNumberFormat="1" applyFont="1" applyFill="1" applyBorder="1" applyAlignment="1" applyProtection="1">
      <alignment horizontal="center" vertical="center"/>
      <protection hidden="1"/>
    </xf>
    <xf numFmtId="0" fontId="25" fillId="0" borderId="10" xfId="0" applyNumberFormat="1" applyFont="1" applyFill="1" applyBorder="1" applyAlignment="1" applyProtection="1">
      <alignment horizontal="center" vertical="center"/>
      <protection hidden="1"/>
    </xf>
    <xf numFmtId="49" fontId="25" fillId="0" borderId="42" xfId="0" applyNumberFormat="1" applyFont="1" applyFill="1" applyBorder="1" applyAlignment="1" applyProtection="1">
      <alignment horizontal="center" vertical="center"/>
      <protection locked="0"/>
    </xf>
    <xf numFmtId="0" fontId="25" fillId="0" borderId="41" xfId="0" applyNumberFormat="1" applyFont="1" applyFill="1" applyBorder="1" applyAlignment="1" applyProtection="1">
      <alignment horizontal="center" vertical="center"/>
      <protection hidden="1"/>
    </xf>
    <xf numFmtId="0" fontId="25" fillId="0" borderId="43" xfId="0" applyNumberFormat="1" applyFont="1" applyFill="1" applyBorder="1" applyAlignment="1" applyProtection="1">
      <alignment horizontal="center" vertical="center"/>
      <protection hidden="1"/>
    </xf>
    <xf numFmtId="0" fontId="25" fillId="3" borderId="19" xfId="0" applyNumberFormat="1" applyFont="1" applyFill="1" applyBorder="1" applyAlignment="1" applyProtection="1">
      <alignment horizontal="left" vertical="center" wrapText="1"/>
      <protection hidden="1"/>
    </xf>
    <xf numFmtId="0" fontId="25" fillId="3" borderId="20" xfId="0" applyNumberFormat="1" applyFont="1" applyFill="1" applyBorder="1" applyAlignment="1" applyProtection="1">
      <alignment horizontal="left" vertical="center" wrapText="1"/>
      <protection hidden="1"/>
    </xf>
    <xf numFmtId="49" fontId="25" fillId="0" borderId="30" xfId="0" applyNumberFormat="1" applyFont="1" applyFill="1" applyBorder="1" applyAlignment="1" applyProtection="1">
      <alignment horizontal="left" vertical="center"/>
      <protection hidden="1"/>
    </xf>
    <xf numFmtId="49" fontId="25" fillId="0" borderId="7" xfId="0" applyNumberFormat="1" applyFont="1" applyFill="1" applyBorder="1" applyAlignment="1" applyProtection="1">
      <alignment horizontal="left" vertical="center"/>
      <protection hidden="1"/>
    </xf>
    <xf numFmtId="49" fontId="25" fillId="0" borderId="10" xfId="0" applyNumberFormat="1" applyFont="1" applyFill="1" applyBorder="1" applyAlignment="1" applyProtection="1">
      <alignment horizontal="left" vertical="center"/>
      <protection hidden="1"/>
    </xf>
    <xf numFmtId="0" fontId="25" fillId="0" borderId="51" xfId="0" applyFont="1" applyFill="1" applyBorder="1" applyAlignment="1" applyProtection="1">
      <alignment horizontal="left" vertical="center"/>
    </xf>
    <xf numFmtId="0" fontId="25" fillId="0" borderId="42" xfId="0" applyFont="1" applyFill="1" applyBorder="1" applyAlignment="1" applyProtection="1">
      <alignment horizontal="left" vertical="center"/>
    </xf>
    <xf numFmtId="0" fontId="25" fillId="0" borderId="18" xfId="0" applyFont="1" applyFill="1" applyBorder="1" applyAlignment="1" applyProtection="1">
      <alignment horizontal="left" vertical="top" wrapText="1"/>
    </xf>
    <xf numFmtId="0" fontId="25" fillId="0" borderId="56" xfId="0" applyFont="1" applyFill="1" applyBorder="1" applyAlignment="1" applyProtection="1">
      <alignment horizontal="left" vertical="top" wrapText="1"/>
    </xf>
    <xf numFmtId="49" fontId="25" fillId="0" borderId="37" xfId="0" applyNumberFormat="1" applyFont="1" applyFill="1" applyBorder="1" applyAlignment="1" applyProtection="1">
      <alignment horizontal="center" vertical="center"/>
      <protection hidden="1"/>
    </xf>
    <xf numFmtId="0" fontId="25" fillId="0" borderId="37" xfId="0" applyNumberFormat="1" applyFont="1" applyFill="1" applyBorder="1" applyAlignment="1" applyProtection="1">
      <alignment horizontal="center" vertical="center"/>
      <protection hidden="1"/>
    </xf>
    <xf numFmtId="0" fontId="25" fillId="0" borderId="38" xfId="0" applyNumberFormat="1" applyFont="1" applyFill="1" applyBorder="1" applyAlignment="1" applyProtection="1">
      <alignment horizontal="center" vertical="center"/>
      <protection hidden="1"/>
    </xf>
    <xf numFmtId="4" fontId="25" fillId="3" borderId="30" xfId="0" applyNumberFormat="1" applyFont="1" applyFill="1" applyBorder="1" applyAlignment="1" applyProtection="1">
      <alignment horizontal="center" vertical="center" wrapText="1"/>
      <protection hidden="1"/>
    </xf>
    <xf numFmtId="4" fontId="25" fillId="3" borderId="7" xfId="0" applyNumberFormat="1" applyFont="1" applyFill="1" applyBorder="1" applyAlignment="1" applyProtection="1">
      <alignment horizontal="center" vertical="center" wrapText="1"/>
      <protection hidden="1"/>
    </xf>
    <xf numFmtId="4" fontId="25" fillId="3" borderId="10" xfId="0" applyNumberFormat="1" applyFont="1" applyFill="1" applyBorder="1" applyAlignment="1" applyProtection="1">
      <alignment horizontal="center" vertical="center" wrapText="1"/>
      <protection hidden="1"/>
    </xf>
    <xf numFmtId="0" fontId="25" fillId="3" borderId="15" xfId="0" applyFont="1" applyFill="1" applyBorder="1" applyAlignment="1" applyProtection="1">
      <alignment horizontal="left" vertical="center" wrapText="1"/>
    </xf>
    <xf numFmtId="0" fontId="25" fillId="3" borderId="8" xfId="0" applyFont="1" applyFill="1" applyBorder="1" applyAlignment="1" applyProtection="1">
      <alignment horizontal="left" vertical="center" wrapText="1"/>
    </xf>
    <xf numFmtId="0" fontId="25" fillId="3" borderId="52" xfId="0" applyFont="1" applyFill="1" applyBorder="1" applyAlignment="1" applyProtection="1">
      <alignment horizontal="left" vertical="center" wrapText="1"/>
    </xf>
    <xf numFmtId="0" fontId="25" fillId="3" borderId="13" xfId="0" applyFont="1" applyFill="1" applyBorder="1" applyAlignment="1" applyProtection="1">
      <alignment horizontal="left" vertical="center" wrapText="1"/>
    </xf>
    <xf numFmtId="49" fontId="31" fillId="3" borderId="30" xfId="0" applyNumberFormat="1" applyFont="1" applyFill="1" applyBorder="1" applyAlignment="1" applyProtection="1">
      <alignment horizontal="center" vertical="center"/>
      <protection locked="0"/>
    </xf>
    <xf numFmtId="49" fontId="31" fillId="3" borderId="7" xfId="0" applyNumberFormat="1" applyFont="1" applyFill="1" applyBorder="1" applyAlignment="1" applyProtection="1">
      <alignment horizontal="center" vertical="center"/>
      <protection locked="0"/>
    </xf>
    <xf numFmtId="49" fontId="31" fillId="3" borderId="10"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53" xfId="0" applyFont="1" applyFill="1" applyBorder="1" applyAlignment="1" applyProtection="1">
      <alignment horizontal="center" vertical="center" wrapText="1"/>
      <protection locked="0"/>
    </xf>
    <xf numFmtId="0" fontId="31" fillId="3" borderId="30" xfId="0" applyFont="1" applyFill="1" applyBorder="1" applyAlignment="1" applyProtection="1">
      <alignment horizontal="center" vertical="center"/>
      <protection hidden="1"/>
    </xf>
    <xf numFmtId="0" fontId="31" fillId="3" borderId="7" xfId="0" applyFont="1" applyFill="1" applyBorder="1" applyAlignment="1" applyProtection="1">
      <alignment horizontal="center" vertical="center"/>
      <protection hidden="1"/>
    </xf>
    <xf numFmtId="0" fontId="31" fillId="3" borderId="31" xfId="0" applyFont="1" applyFill="1" applyBorder="1" applyAlignment="1" applyProtection="1">
      <alignment horizontal="center" vertical="center"/>
      <protection hidden="1"/>
    </xf>
    <xf numFmtId="0" fontId="31" fillId="3" borderId="30" xfId="0" applyFont="1" applyFill="1" applyBorder="1" applyAlignment="1" applyProtection="1">
      <alignment horizontal="center" vertical="center"/>
    </xf>
    <xf numFmtId="0" fontId="31" fillId="3" borderId="7" xfId="0" applyFont="1" applyFill="1" applyBorder="1" applyAlignment="1" applyProtection="1">
      <alignment horizontal="center" vertical="center"/>
    </xf>
    <xf numFmtId="0" fontId="31" fillId="3" borderId="31" xfId="0" applyFont="1" applyFill="1" applyBorder="1" applyAlignment="1" applyProtection="1">
      <alignment horizontal="center" vertical="center"/>
    </xf>
    <xf numFmtId="4" fontId="31" fillId="0" borderId="30" xfId="0" applyNumberFormat="1" applyFont="1" applyFill="1" applyBorder="1" applyAlignment="1" applyProtection="1">
      <alignment horizontal="center" vertical="center"/>
      <protection locked="0"/>
    </xf>
    <xf numFmtId="4" fontId="31" fillId="0" borderId="31" xfId="0" applyNumberFormat="1" applyFont="1" applyFill="1" applyBorder="1" applyAlignment="1" applyProtection="1">
      <alignment horizontal="center" vertical="center"/>
      <protection locked="0"/>
    </xf>
    <xf numFmtId="4" fontId="16" fillId="3" borderId="46" xfId="0" applyNumberFormat="1" applyFont="1" applyFill="1" applyBorder="1" applyAlignment="1">
      <alignment horizontal="center" vertical="center" wrapText="1"/>
    </xf>
    <xf numFmtId="4" fontId="16" fillId="3" borderId="37" xfId="0" applyNumberFormat="1" applyFont="1" applyFill="1" applyBorder="1" applyAlignment="1">
      <alignment horizontal="center" vertical="center" wrapText="1"/>
    </xf>
    <xf numFmtId="4" fontId="16" fillId="3" borderId="36" xfId="0" applyNumberFormat="1" applyFont="1" applyFill="1" applyBorder="1" applyAlignment="1">
      <alignment horizontal="center" vertical="center" wrapText="1"/>
    </xf>
    <xf numFmtId="0" fontId="15" fillId="3" borderId="30" xfId="0" applyNumberFormat="1" applyFont="1" applyFill="1" applyBorder="1" applyAlignment="1" applyProtection="1">
      <alignment horizontal="center" vertical="center" wrapText="1"/>
      <protection locked="0"/>
    </xf>
    <xf numFmtId="0" fontId="15" fillId="3" borderId="7" xfId="0" applyNumberFormat="1" applyFont="1" applyFill="1" applyBorder="1" applyAlignment="1" applyProtection="1">
      <alignment horizontal="center" vertical="center" wrapText="1"/>
      <protection locked="0"/>
    </xf>
    <xf numFmtId="0" fontId="15" fillId="3" borderId="10" xfId="0" applyNumberFormat="1" applyFont="1" applyFill="1" applyBorder="1" applyAlignment="1" applyProtection="1">
      <alignment horizontal="center" vertical="center" wrapText="1"/>
      <protection locked="0"/>
    </xf>
    <xf numFmtId="0" fontId="16" fillId="3" borderId="55"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14" fillId="3" borderId="47" xfId="0" applyNumberFormat="1" applyFont="1" applyFill="1" applyBorder="1" applyAlignment="1" applyProtection="1">
      <alignment horizontal="left" vertical="center" wrapText="1"/>
      <protection locked="0"/>
    </xf>
    <xf numFmtId="0" fontId="14" fillId="3" borderId="48" xfId="0" applyNumberFormat="1" applyFont="1" applyFill="1" applyBorder="1" applyAlignment="1" applyProtection="1">
      <alignment horizontal="left" vertical="center" wrapText="1"/>
      <protection locked="0"/>
    </xf>
    <xf numFmtId="0" fontId="13" fillId="2" borderId="18"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4" fontId="16" fillId="3" borderId="38" xfId="0" applyNumberFormat="1" applyFont="1" applyFill="1" applyBorder="1" applyAlignment="1">
      <alignment horizontal="center" vertical="center" wrapText="1"/>
    </xf>
    <xf numFmtId="10" fontId="14" fillId="3" borderId="10" xfId="6" applyNumberFormat="1" applyFont="1" applyFill="1" applyBorder="1" applyAlignment="1" applyProtection="1">
      <alignment horizontal="left" vertical="center" wrapText="1"/>
      <protection locked="0"/>
    </xf>
    <xf numFmtId="10" fontId="14" fillId="3" borderId="8" xfId="6" applyNumberFormat="1" applyFont="1" applyFill="1" applyBorder="1" applyAlignment="1" applyProtection="1">
      <alignment horizontal="left" vertical="center" wrapText="1"/>
      <protection locked="0"/>
    </xf>
    <xf numFmtId="10" fontId="14" fillId="3" borderId="54" xfId="6" applyNumberFormat="1" applyFont="1" applyFill="1" applyBorder="1" applyAlignment="1" applyProtection="1">
      <alignment horizontal="left" vertical="center" wrapText="1"/>
      <protection locked="0"/>
    </xf>
    <xf numFmtId="0" fontId="25" fillId="3" borderId="29"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16" fillId="3" borderId="4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5" fillId="3" borderId="31" xfId="0" applyNumberFormat="1" applyFont="1" applyFill="1" applyBorder="1" applyAlignment="1" applyProtection="1">
      <alignment horizontal="center" vertical="center" wrapText="1"/>
      <protection locked="0"/>
    </xf>
    <xf numFmtId="0" fontId="16" fillId="3" borderId="15"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4" fillId="3" borderId="10" xfId="0" applyNumberFormat="1" applyFont="1" applyFill="1" applyBorder="1" applyAlignment="1" applyProtection="1">
      <alignment horizontal="left" vertical="center" wrapText="1"/>
      <protection locked="0"/>
    </xf>
    <xf numFmtId="0" fontId="14" fillId="3" borderId="8" xfId="0" applyNumberFormat="1" applyFont="1" applyFill="1" applyBorder="1" applyAlignment="1" applyProtection="1">
      <alignment horizontal="left" vertical="center" wrapText="1"/>
      <protection locked="0"/>
    </xf>
    <xf numFmtId="0" fontId="14" fillId="3" borderId="54" xfId="0" applyNumberFormat="1" applyFont="1" applyFill="1" applyBorder="1" applyAlignment="1" applyProtection="1">
      <alignment horizontal="left" vertical="center" wrapText="1"/>
      <protection locked="0"/>
    </xf>
    <xf numFmtId="4" fontId="14" fillId="3" borderId="10" xfId="0" applyNumberFormat="1" applyFont="1" applyFill="1" applyBorder="1" applyAlignment="1" applyProtection="1">
      <alignment horizontal="left" vertical="center" wrapText="1"/>
      <protection locked="0"/>
    </xf>
    <xf numFmtId="4" fontId="14" fillId="3" borderId="8" xfId="0" applyNumberFormat="1" applyFont="1" applyFill="1" applyBorder="1" applyAlignment="1" applyProtection="1">
      <alignment horizontal="left" vertical="center" wrapText="1"/>
      <protection locked="0"/>
    </xf>
    <xf numFmtId="4" fontId="14" fillId="3" borderId="5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xf>
    <xf numFmtId="0" fontId="25" fillId="3" borderId="22" xfId="0" applyFont="1" applyFill="1" applyBorder="1" applyAlignment="1" applyProtection="1">
      <alignment horizontal="center" vertical="top"/>
    </xf>
    <xf numFmtId="0" fontId="25" fillId="3" borderId="0" xfId="0" applyFont="1" applyFill="1" applyBorder="1" applyAlignment="1" applyProtection="1">
      <alignment horizontal="center"/>
    </xf>
    <xf numFmtId="0" fontId="16" fillId="3" borderId="30" xfId="0" applyFont="1" applyFill="1" applyBorder="1" applyAlignment="1">
      <alignment horizontal="left" vertical="center" wrapText="1"/>
    </xf>
    <xf numFmtId="0" fontId="16" fillId="3" borderId="10" xfId="0" applyFont="1" applyFill="1" applyBorder="1" applyAlignment="1">
      <alignment horizontal="left" vertical="center" wrapText="1"/>
    </xf>
    <xf numFmtId="49" fontId="14" fillId="3" borderId="30" xfId="0" applyNumberFormat="1" applyFont="1" applyFill="1" applyBorder="1" applyAlignment="1" applyProtection="1">
      <alignment horizontal="center" vertical="center" wrapText="1"/>
      <protection locked="0"/>
    </xf>
    <xf numFmtId="0" fontId="14" fillId="3" borderId="7" xfId="0" applyNumberFormat="1" applyFont="1" applyFill="1" applyBorder="1" applyAlignment="1" applyProtection="1">
      <alignment horizontal="center" vertical="center" wrapText="1"/>
      <protection locked="0"/>
    </xf>
    <xf numFmtId="0" fontId="14" fillId="3" borderId="31" xfId="0" applyNumberFormat="1" applyFont="1" applyFill="1" applyBorder="1" applyAlignment="1" applyProtection="1">
      <alignment horizontal="center" vertical="center" wrapText="1"/>
      <protection locked="0"/>
    </xf>
    <xf numFmtId="49" fontId="14" fillId="3" borderId="30" xfId="0" applyNumberFormat="1" applyFont="1" applyFill="1" applyBorder="1" applyAlignment="1" applyProtection="1">
      <alignment horizontal="center" vertical="center" wrapText="1"/>
      <protection hidden="1"/>
    </xf>
    <xf numFmtId="0" fontId="14" fillId="3" borderId="7" xfId="0" applyNumberFormat="1" applyFont="1" applyFill="1" applyBorder="1" applyAlignment="1" applyProtection="1">
      <alignment horizontal="center" vertical="center" wrapText="1"/>
      <protection hidden="1"/>
    </xf>
    <xf numFmtId="0" fontId="14" fillId="3" borderId="31" xfId="0" applyNumberFormat="1" applyFont="1" applyFill="1" applyBorder="1" applyAlignment="1" applyProtection="1">
      <alignment horizontal="center" vertical="center" wrapText="1"/>
      <protection hidden="1"/>
    </xf>
    <xf numFmtId="49" fontId="14" fillId="3" borderId="12" xfId="0" applyNumberFormat="1" applyFont="1" applyFill="1" applyBorder="1" applyAlignment="1" applyProtection="1">
      <alignment horizontal="center" vertical="center" wrapText="1"/>
      <protection hidden="1"/>
    </xf>
    <xf numFmtId="0" fontId="14" fillId="3" borderId="6" xfId="0" applyNumberFormat="1" applyFont="1" applyFill="1" applyBorder="1" applyAlignment="1" applyProtection="1">
      <alignment horizontal="center" vertical="center" wrapText="1"/>
      <protection hidden="1"/>
    </xf>
    <xf numFmtId="0" fontId="14" fillId="3" borderId="53" xfId="0" applyNumberFormat="1" applyFont="1" applyFill="1" applyBorder="1" applyAlignment="1" applyProtection="1">
      <alignment horizontal="center" vertical="center" wrapText="1"/>
      <protection hidden="1"/>
    </xf>
    <xf numFmtId="49" fontId="14" fillId="3" borderId="6" xfId="0" applyNumberFormat="1" applyFont="1" applyFill="1" applyBorder="1" applyAlignment="1" applyProtection="1">
      <alignment horizontal="center" vertical="center" wrapText="1"/>
      <protection hidden="1"/>
    </xf>
    <xf numFmtId="0" fontId="14" fillId="3" borderId="13" xfId="0" applyNumberFormat="1" applyFont="1" applyFill="1" applyBorder="1" applyAlignment="1" applyProtection="1">
      <alignment horizontal="center" vertical="center" wrapText="1"/>
      <protection hidden="1"/>
    </xf>
    <xf numFmtId="49" fontId="14" fillId="3" borderId="7" xfId="0" applyNumberFormat="1" applyFont="1" applyFill="1" applyBorder="1" applyAlignment="1" applyProtection="1">
      <alignment horizontal="center" vertical="center" wrapText="1"/>
      <protection hidden="1"/>
    </xf>
    <xf numFmtId="0" fontId="14" fillId="3" borderId="10" xfId="0" applyNumberFormat="1" applyFont="1" applyFill="1" applyBorder="1" applyAlignment="1" applyProtection="1">
      <alignment horizontal="center" vertical="center" wrapText="1"/>
      <protection hidden="1"/>
    </xf>
    <xf numFmtId="4" fontId="14" fillId="3" borderId="10" xfId="0" applyNumberFormat="1" applyFont="1" applyFill="1" applyBorder="1" applyAlignment="1">
      <alignment horizontal="left" vertical="center" wrapText="1"/>
    </xf>
    <xf numFmtId="4" fontId="14" fillId="3" borderId="8" xfId="0" applyNumberFormat="1" applyFont="1" applyFill="1" applyBorder="1" applyAlignment="1">
      <alignment horizontal="left" vertical="center" wrapText="1"/>
    </xf>
    <xf numFmtId="4" fontId="14" fillId="3" borderId="54" xfId="0" applyNumberFormat="1" applyFont="1" applyFill="1" applyBorder="1" applyAlignment="1">
      <alignment horizontal="left" vertical="center" wrapText="1"/>
    </xf>
    <xf numFmtId="0" fontId="14" fillId="3" borderId="30" xfId="0" applyFont="1" applyFill="1" applyBorder="1" applyAlignment="1" applyProtection="1">
      <alignment horizontal="center" vertical="center" wrapText="1"/>
      <protection locked="0"/>
    </xf>
    <xf numFmtId="0" fontId="14" fillId="3" borderId="7" xfId="0" applyFont="1" applyFill="1" applyBorder="1" applyAlignment="1" applyProtection="1">
      <alignment horizontal="center" vertical="center" wrapText="1"/>
      <protection locked="0"/>
    </xf>
    <xf numFmtId="0" fontId="14" fillId="3" borderId="31" xfId="0" applyFont="1" applyFill="1" applyBorder="1" applyAlignment="1" applyProtection="1">
      <alignment horizontal="center" vertical="center" wrapText="1"/>
      <protection locked="0"/>
    </xf>
    <xf numFmtId="0" fontId="25" fillId="3" borderId="0" xfId="0" applyFont="1" applyFill="1" applyBorder="1" applyAlignment="1" applyProtection="1">
      <alignment horizontal="center" vertical="top"/>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6" fillId="3" borderId="49"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25" fillId="3" borderId="50" xfId="0" applyFont="1" applyFill="1" applyBorder="1" applyAlignment="1" applyProtection="1">
      <alignment horizontal="left" vertical="center" wrapText="1"/>
    </xf>
    <xf numFmtId="0" fontId="25" fillId="3" borderId="0" xfId="0" applyNumberFormat="1" applyFont="1" applyFill="1" applyBorder="1" applyAlignment="1" applyProtection="1">
      <alignment horizontal="center" vertical="center"/>
      <protection locked="0"/>
    </xf>
    <xf numFmtId="0" fontId="32" fillId="0" borderId="18" xfId="0" applyFont="1" applyFill="1" applyBorder="1" applyAlignment="1" applyProtection="1">
      <alignment horizontal="justify" vertical="top" wrapText="1"/>
    </xf>
    <xf numFmtId="0" fontId="32" fillId="0" borderId="19" xfId="0" applyFont="1" applyFill="1" applyBorder="1" applyAlignment="1" applyProtection="1">
      <alignment horizontal="justify" vertical="top" wrapText="1"/>
    </xf>
    <xf numFmtId="0" fontId="32" fillId="0" borderId="20" xfId="0" applyFont="1" applyFill="1" applyBorder="1" applyAlignment="1" applyProtection="1">
      <alignment horizontal="justify" vertical="top" wrapText="1"/>
    </xf>
    <xf numFmtId="0" fontId="35" fillId="3" borderId="1" xfId="0" applyFont="1" applyFill="1" applyBorder="1" applyAlignment="1" applyProtection="1">
      <alignment horizontal="center"/>
    </xf>
    <xf numFmtId="0" fontId="35" fillId="3" borderId="2" xfId="0" applyFont="1" applyFill="1" applyBorder="1" applyAlignment="1" applyProtection="1">
      <alignment horizontal="center"/>
    </xf>
    <xf numFmtId="14" fontId="42" fillId="3" borderId="6" xfId="0" applyNumberFormat="1" applyFont="1" applyFill="1" applyBorder="1" applyAlignment="1" applyProtection="1">
      <alignment horizontal="right"/>
      <protection hidden="1"/>
    </xf>
    <xf numFmtId="0" fontId="16" fillId="3" borderId="12"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36" xfId="0" applyFont="1" applyFill="1" applyBorder="1" applyAlignment="1">
      <alignment horizontal="left" vertical="center" wrapText="1"/>
    </xf>
    <xf numFmtId="0" fontId="16" fillId="3" borderId="38" xfId="0" applyFont="1" applyFill="1" applyBorder="1" applyAlignment="1">
      <alignment horizontal="center" vertical="center" wrapText="1"/>
    </xf>
    <xf numFmtId="0" fontId="15" fillId="3" borderId="32" xfId="0" applyFont="1" applyFill="1" applyBorder="1" applyAlignment="1">
      <alignment horizontal="left"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52" xfId="0" applyFont="1" applyFill="1" applyBorder="1" applyAlignment="1">
      <alignment vertical="center" wrapText="1"/>
    </xf>
    <xf numFmtId="0" fontId="16" fillId="3" borderId="13" xfId="0" applyFont="1" applyFill="1" applyBorder="1" applyAlignment="1">
      <alignment vertical="center" wrapText="1"/>
    </xf>
    <xf numFmtId="0" fontId="25" fillId="3" borderId="30" xfId="0" applyFont="1" applyFill="1" applyBorder="1" applyAlignment="1" applyProtection="1">
      <alignment horizontal="center" vertical="center" wrapText="1"/>
      <protection locked="0"/>
    </xf>
    <xf numFmtId="0" fontId="25" fillId="3" borderId="7" xfId="0" applyFont="1" applyFill="1" applyBorder="1" applyAlignment="1" applyProtection="1">
      <alignment horizontal="center" vertical="center" wrapText="1"/>
      <protection locked="0"/>
    </xf>
    <xf numFmtId="0" fontId="25" fillId="3" borderId="31" xfId="0" applyFont="1" applyFill="1" applyBorder="1" applyAlignment="1" applyProtection="1">
      <alignment horizontal="center" vertical="center" wrapText="1"/>
      <protection locked="0"/>
    </xf>
    <xf numFmtId="0" fontId="16" fillId="3" borderId="41" xfId="0" applyFont="1" applyFill="1" applyBorder="1" applyAlignment="1" applyProtection="1">
      <alignment horizontal="center" vertical="center" wrapText="1"/>
      <protection locked="0"/>
    </xf>
    <xf numFmtId="0" fontId="16" fillId="3" borderId="43" xfId="0" applyFont="1" applyFill="1" applyBorder="1" applyAlignment="1" applyProtection="1">
      <alignment horizontal="center" vertical="center" wrapText="1"/>
      <protection locked="0"/>
    </xf>
    <xf numFmtId="0" fontId="16" fillId="3" borderId="44" xfId="0" applyFont="1" applyFill="1" applyBorder="1" applyAlignment="1" applyProtection="1">
      <alignment horizontal="center" vertical="center" wrapText="1"/>
      <protection locked="0"/>
    </xf>
    <xf numFmtId="0" fontId="16" fillId="3" borderId="51"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30" xfId="0" applyFont="1" applyFill="1" applyBorder="1" applyAlignment="1">
      <alignment horizontal="center" vertical="top" wrapText="1"/>
    </xf>
    <xf numFmtId="0" fontId="16" fillId="3" borderId="31" xfId="0" applyFont="1" applyFill="1" applyBorder="1" applyAlignment="1">
      <alignment horizontal="center" vertical="top" wrapText="1"/>
    </xf>
    <xf numFmtId="0" fontId="16" fillId="3" borderId="10" xfId="0" applyFont="1" applyFill="1" applyBorder="1" applyAlignment="1">
      <alignment horizontal="center" vertical="top" wrapText="1"/>
    </xf>
    <xf numFmtId="4" fontId="16" fillId="3" borderId="30" xfId="0" applyNumberFormat="1" applyFont="1" applyFill="1" applyBorder="1" applyAlignment="1">
      <alignment horizontal="center" vertical="top" wrapText="1"/>
    </xf>
    <xf numFmtId="4" fontId="16" fillId="3" borderId="10" xfId="0" applyNumberFormat="1" applyFont="1" applyFill="1" applyBorder="1" applyAlignment="1">
      <alignment horizontal="center" vertical="top" wrapText="1"/>
    </xf>
    <xf numFmtId="0" fontId="16" fillId="3" borderId="7" xfId="0" applyFont="1" applyFill="1" applyBorder="1" applyAlignment="1">
      <alignment horizontal="center" vertical="top" wrapText="1"/>
    </xf>
    <xf numFmtId="0" fontId="16" fillId="3" borderId="7" xfId="0" applyFont="1" applyFill="1" applyBorder="1" applyAlignment="1">
      <alignment vertical="center" wrapText="1"/>
    </xf>
    <xf numFmtId="0" fontId="16" fillId="3" borderId="6" xfId="0"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43" xfId="0" applyFont="1" applyFill="1" applyBorder="1" applyAlignment="1">
      <alignment vertical="center" wrapText="1"/>
    </xf>
    <xf numFmtId="0" fontId="16" fillId="3" borderId="42"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6" xfId="0" applyFont="1" applyFill="1" applyBorder="1" applyAlignment="1" applyProtection="1">
      <alignment horizontal="center" vertical="center" wrapText="1"/>
      <protection locked="0"/>
    </xf>
    <xf numFmtId="0" fontId="14" fillId="3" borderId="53" xfId="0" applyFont="1" applyFill="1" applyBorder="1" applyAlignment="1" applyProtection="1">
      <alignment horizontal="center" vertical="center" wrapText="1"/>
      <protection locked="0"/>
    </xf>
    <xf numFmtId="0" fontId="14" fillId="3" borderId="52"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51"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8" fillId="3" borderId="18" xfId="0" applyFont="1" applyFill="1" applyBorder="1" applyAlignment="1" applyProtection="1">
      <alignment horizontal="center"/>
      <protection hidden="1"/>
    </xf>
    <xf numFmtId="0" fontId="38" fillId="3" borderId="19" xfId="0" applyFont="1" applyFill="1" applyBorder="1" applyAlignment="1" applyProtection="1">
      <alignment horizontal="center"/>
      <protection hidden="1"/>
    </xf>
    <xf numFmtId="0" fontId="38" fillId="3" borderId="20" xfId="0" applyFont="1" applyFill="1" applyBorder="1" applyAlignment="1" applyProtection="1">
      <alignment horizontal="center"/>
      <protection hidden="1"/>
    </xf>
    <xf numFmtId="0" fontId="28" fillId="0" borderId="1" xfId="0" applyNumberFormat="1" applyFont="1" applyFill="1" applyBorder="1" applyAlignment="1" applyProtection="1">
      <alignment horizontal="justify" vertical="top" wrapText="1"/>
      <protection hidden="1"/>
    </xf>
    <xf numFmtId="0" fontId="28" fillId="0" borderId="0" xfId="0" applyNumberFormat="1" applyFont="1" applyFill="1" applyBorder="1" applyAlignment="1" applyProtection="1">
      <alignment horizontal="justify" vertical="top" wrapText="1"/>
      <protection hidden="1"/>
    </xf>
    <xf numFmtId="0" fontId="28" fillId="0" borderId="2" xfId="0" applyNumberFormat="1" applyFont="1" applyFill="1" applyBorder="1" applyAlignment="1" applyProtection="1">
      <alignment horizontal="justify" vertical="top" wrapText="1"/>
      <protection hidden="1"/>
    </xf>
    <xf numFmtId="0" fontId="46" fillId="3" borderId="1" xfId="0" applyNumberFormat="1" applyFont="1" applyFill="1" applyBorder="1" applyAlignment="1" applyProtection="1">
      <alignment horizontal="center" vertical="center" wrapText="1"/>
      <protection hidden="1"/>
    </xf>
    <xf numFmtId="0" fontId="46" fillId="3" borderId="0" xfId="0" applyNumberFormat="1" applyFont="1" applyFill="1" applyBorder="1" applyAlignment="1" applyProtection="1">
      <alignment horizontal="center" vertical="center" wrapText="1"/>
      <protection hidden="1"/>
    </xf>
    <xf numFmtId="0" fontId="46" fillId="3" borderId="2" xfId="0" applyNumberFormat="1" applyFont="1" applyFill="1" applyBorder="1" applyAlignment="1" applyProtection="1">
      <alignment horizontal="center" vertical="center" wrapText="1"/>
      <protection hidden="1"/>
    </xf>
    <xf numFmtId="0" fontId="0" fillId="3" borderId="6" xfId="0" applyFill="1" applyBorder="1" applyAlignment="1" applyProtection="1">
      <alignment horizontal="center"/>
      <protection locked="0"/>
    </xf>
    <xf numFmtId="0" fontId="0" fillId="3" borderId="1" xfId="0" applyFill="1" applyBorder="1" applyAlignment="1" applyProtection="1">
      <alignment horizontal="left" wrapText="1"/>
      <protection hidden="1"/>
    </xf>
    <xf numFmtId="0" fontId="0" fillId="3" borderId="0" xfId="0" applyFill="1" applyBorder="1" applyAlignment="1" applyProtection="1">
      <alignment horizontal="left"/>
      <protection hidden="1"/>
    </xf>
    <xf numFmtId="0" fontId="0" fillId="3" borderId="0" xfId="0" applyFill="1" applyBorder="1" applyAlignment="1" applyProtection="1">
      <alignment horizontal="center"/>
      <protection locked="0"/>
    </xf>
    <xf numFmtId="0" fontId="0" fillId="3" borderId="6" xfId="0" applyFill="1" applyBorder="1" applyAlignment="1" applyProtection="1">
      <alignment horizontal="right"/>
      <protection hidden="1"/>
    </xf>
    <xf numFmtId="0" fontId="0" fillId="3" borderId="0" xfId="0" applyFill="1" applyBorder="1" applyAlignment="1" applyProtection="1">
      <alignment horizontal="center"/>
    </xf>
    <xf numFmtId="0" fontId="0" fillId="3" borderId="22" xfId="0" applyFill="1" applyBorder="1" applyAlignment="1" applyProtection="1">
      <alignment horizontal="center" vertical="top"/>
      <protection hidden="1"/>
    </xf>
    <xf numFmtId="0" fontId="0" fillId="3" borderId="5" xfId="0" applyFill="1" applyBorder="1" applyAlignment="1" applyProtection="1">
      <alignment horizontal="left" wrapText="1"/>
      <protection hidden="1"/>
    </xf>
    <xf numFmtId="0" fontId="0" fillId="3" borderId="3" xfId="0" applyFill="1" applyBorder="1" applyAlignment="1" applyProtection="1">
      <alignment horizontal="left"/>
      <protection hidden="1"/>
    </xf>
    <xf numFmtId="0" fontId="0" fillId="3" borderId="3" xfId="0" applyFill="1" applyBorder="1" applyAlignment="1" applyProtection="1">
      <alignment horizontal="center"/>
      <protection locked="0"/>
    </xf>
  </cellXfs>
  <cellStyles count="7">
    <cellStyle name="Comma" xfId="1" builtinId="3"/>
    <cellStyle name="Hyperlink" xfId="2" builtinId="8"/>
    <cellStyle name="Normal" xfId="0" builtinId="0"/>
    <cellStyle name="Normal 2" xfId="3"/>
    <cellStyle name="Normal 3" xfId="4"/>
    <cellStyle name="Normal 4" xfId="5"/>
    <cellStyle name="Percent" xfId="6"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IZJAVA O ODUSTAJANJU'!A1"/><Relationship Id="rId2" Type="http://schemas.openxmlformats.org/officeDocument/2006/relationships/hyperlink" Target="#'ZAHTJEV ZA ISPLATU'!A1"/><Relationship Id="rId1" Type="http://schemas.openxmlformats.org/officeDocument/2006/relationships/hyperlink" Target="#'PRIJAVNI OBRAZAC'!A1"/><Relationship Id="rId5" Type="http://schemas.openxmlformats.org/officeDocument/2006/relationships/hyperlink" Target="#'UPUTE ISPLATA'!A1"/><Relationship Id="rId4" Type="http://schemas.openxmlformats.org/officeDocument/2006/relationships/hyperlink" Target="#UPUTE!A1"/></Relationships>
</file>

<file path=xl/drawings/_rels/drawing2.xml.rels><?xml version="1.0" encoding="UTF-8" standalone="yes"?>
<Relationships xmlns="http://schemas.openxmlformats.org/package/2006/relationships"><Relationship Id="rId3" Type="http://schemas.openxmlformats.org/officeDocument/2006/relationships/hyperlink" Target="#'PRIJAVNI OBRAZAC'!A1"/><Relationship Id="rId7" Type="http://schemas.openxmlformats.org/officeDocument/2006/relationships/hyperlink" Target="#'UPUTE ISPLATA'!A1"/><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hyperlink" Target="#UPUTE!A1"/><Relationship Id="rId5" Type="http://schemas.openxmlformats.org/officeDocument/2006/relationships/hyperlink" Target="#'IZJAVA O ODUSTAJANJU'!A1"/><Relationship Id="rId4" Type="http://schemas.openxmlformats.org/officeDocument/2006/relationships/hyperlink" Target="#'ZAHTJEV ZA ISPLATU'!A1"/></Relationships>
</file>

<file path=xl/drawings/_rels/drawing3.xml.rels><?xml version="1.0" encoding="UTF-8" standalone="yes"?>
<Relationships xmlns="http://schemas.openxmlformats.org/package/2006/relationships"><Relationship Id="rId3" Type="http://schemas.openxmlformats.org/officeDocument/2006/relationships/hyperlink" Target="#'IZJAVA O ODUSTAJANJU'!A1"/><Relationship Id="rId2" Type="http://schemas.openxmlformats.org/officeDocument/2006/relationships/hyperlink" Target="#'ZAHTJEV ZA ISPLATU'!A1"/><Relationship Id="rId1" Type="http://schemas.openxmlformats.org/officeDocument/2006/relationships/hyperlink" Target="#'PRIJAVNI OBRAZAC'!A1"/><Relationship Id="rId5" Type="http://schemas.openxmlformats.org/officeDocument/2006/relationships/hyperlink" Target="#'UPUTE ISPLATA'!A1"/><Relationship Id="rId4" Type="http://schemas.openxmlformats.org/officeDocument/2006/relationships/hyperlink" Target="#UPUTE!A1"/></Relationships>
</file>

<file path=xl/drawings/_rels/drawing4.xml.rels><?xml version="1.0" encoding="UTF-8" standalone="yes"?>
<Relationships xmlns="http://schemas.openxmlformats.org/package/2006/relationships"><Relationship Id="rId3" Type="http://schemas.openxmlformats.org/officeDocument/2006/relationships/hyperlink" Target="#'PRIJAVNI OBRAZAC'!A1"/><Relationship Id="rId7" Type="http://schemas.openxmlformats.org/officeDocument/2006/relationships/hyperlink" Target="#'UPUTE ISPLATA'!A1"/><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hyperlink" Target="#UPUTE!A1"/><Relationship Id="rId5" Type="http://schemas.openxmlformats.org/officeDocument/2006/relationships/hyperlink" Target="#'IZJAVA O ODUSTAJANJU'!A1"/><Relationship Id="rId4" Type="http://schemas.openxmlformats.org/officeDocument/2006/relationships/hyperlink" Target="#'ZAHTJEV ZA ISPLATU'!A1"/></Relationships>
</file>

<file path=xl/drawings/_rels/drawing5.xml.rels><?xml version="1.0" encoding="UTF-8" standalone="yes"?>
<Relationships xmlns="http://schemas.openxmlformats.org/package/2006/relationships"><Relationship Id="rId3" Type="http://schemas.openxmlformats.org/officeDocument/2006/relationships/hyperlink" Target="#'IZJAVA O ODUSTAJANJU'!A1"/><Relationship Id="rId7" Type="http://schemas.openxmlformats.org/officeDocument/2006/relationships/image" Target="../media/image2.png"/><Relationship Id="rId2" Type="http://schemas.openxmlformats.org/officeDocument/2006/relationships/hyperlink" Target="#'ZAHTJEV ZA ISPLATU'!A1"/><Relationship Id="rId1" Type="http://schemas.openxmlformats.org/officeDocument/2006/relationships/hyperlink" Target="#'PRIJAVNI OBRAZAC'!A1"/><Relationship Id="rId6" Type="http://schemas.openxmlformats.org/officeDocument/2006/relationships/image" Target="../media/image1.emf"/><Relationship Id="rId5" Type="http://schemas.openxmlformats.org/officeDocument/2006/relationships/hyperlink" Target="#'UPUTE ISPLATA'!A1"/><Relationship Id="rId4" Type="http://schemas.openxmlformats.org/officeDocument/2006/relationships/hyperlink" Target="#UPUTE!A1"/></Relationships>
</file>

<file path=xl/drawings/drawing1.xml><?xml version="1.0" encoding="utf-8"?>
<xdr:wsDr xmlns:xdr="http://schemas.openxmlformats.org/drawingml/2006/spreadsheetDrawing" xmlns:a="http://schemas.openxmlformats.org/drawingml/2006/main">
  <xdr:twoCellAnchor>
    <xdr:from>
      <xdr:col>2</xdr:col>
      <xdr:colOff>85725</xdr:colOff>
      <xdr:row>0</xdr:row>
      <xdr:rowOff>95250</xdr:rowOff>
    </xdr:from>
    <xdr:to>
      <xdr:col>11</xdr:col>
      <xdr:colOff>304800</xdr:colOff>
      <xdr:row>2</xdr:row>
      <xdr:rowOff>47625</xdr:rowOff>
    </xdr:to>
    <xdr:grpSp>
      <xdr:nvGrpSpPr>
        <xdr:cNvPr id="6145" name="Grupa 1"/>
        <xdr:cNvGrpSpPr>
          <a:grpSpLocks/>
        </xdr:cNvGrpSpPr>
      </xdr:nvGrpSpPr>
      <xdr:grpSpPr bwMode="auto">
        <a:xfrm>
          <a:off x="5876925" y="95250"/>
          <a:ext cx="5705475" cy="1343025"/>
          <a:chOff x="5876925" y="95250"/>
          <a:chExt cx="5708653" cy="1341966"/>
        </a:xfrm>
      </xdr:grpSpPr>
      <xdr:sp macro="" textlink="">
        <xdr:nvSpPr>
          <xdr:cNvPr id="16" name="Zaobljeni pravokutnik 15">
            <a:hlinkClick xmlns:r="http://schemas.openxmlformats.org/officeDocument/2006/relationships" r:id="rId1"/>
          </xdr:cNvPr>
          <xdr:cNvSpPr/>
        </xdr:nvSpPr>
        <xdr:spPr>
          <a:xfrm>
            <a:off x="5876925" y="104767"/>
            <a:ext cx="1829819" cy="989819"/>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PRIJAVA</a:t>
            </a:r>
          </a:p>
        </xdr:txBody>
      </xdr:sp>
      <xdr:sp macro="" textlink="">
        <xdr:nvSpPr>
          <xdr:cNvPr id="17" name="Zaobljeni pravokutnik 16">
            <a:hlinkClick xmlns:r="http://schemas.openxmlformats.org/officeDocument/2006/relationships" r:id="rId2"/>
          </xdr:cNvPr>
          <xdr:cNvSpPr/>
        </xdr:nvSpPr>
        <xdr:spPr>
          <a:xfrm>
            <a:off x="7830638" y="95250"/>
            <a:ext cx="1829819" cy="989819"/>
          </a:xfrm>
          <a:prstGeom prst="roundRect">
            <a:avLst/>
          </a:prstGeom>
          <a:solidFill>
            <a:schemeClr val="accent1">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ISPLATA</a:t>
            </a:r>
          </a:p>
        </xdr:txBody>
      </xdr:sp>
      <xdr:sp macro="" textlink="">
        <xdr:nvSpPr>
          <xdr:cNvPr id="19" name="Zaobljeni pravokutnik 18">
            <a:hlinkClick xmlns:r="http://schemas.openxmlformats.org/officeDocument/2006/relationships" r:id="rId3"/>
          </xdr:cNvPr>
          <xdr:cNvSpPr/>
        </xdr:nvSpPr>
        <xdr:spPr>
          <a:xfrm>
            <a:off x="9755759" y="114285"/>
            <a:ext cx="1829819" cy="989819"/>
          </a:xfrm>
          <a:prstGeom prst="roundRect">
            <a:avLst/>
          </a:prstGeom>
          <a:solidFill>
            <a:schemeClr val="accent2">
              <a:lumMod val="20000"/>
              <a:lumOff val="8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Odustajanje</a:t>
            </a:r>
          </a:p>
        </xdr:txBody>
      </xdr:sp>
      <xdr:sp macro="" textlink="">
        <xdr:nvSpPr>
          <xdr:cNvPr id="20" name="TekstniOkvir 19">
            <a:hlinkClick xmlns:r="http://schemas.openxmlformats.org/officeDocument/2006/relationships" r:id="rId4"/>
          </xdr:cNvPr>
          <xdr:cNvSpPr txBox="1"/>
        </xdr:nvSpPr>
        <xdr:spPr>
          <a:xfrm>
            <a:off x="6305789" y="1094586"/>
            <a:ext cx="895849"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sp macro="" textlink="">
        <xdr:nvSpPr>
          <xdr:cNvPr id="21" name="TekstniOkvir 20">
            <a:hlinkClick xmlns:r="http://schemas.openxmlformats.org/officeDocument/2006/relationships" r:id="rId5"/>
          </xdr:cNvPr>
          <xdr:cNvSpPr txBox="1"/>
        </xdr:nvSpPr>
        <xdr:spPr>
          <a:xfrm>
            <a:off x="8326214" y="1094586"/>
            <a:ext cx="895849"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0</xdr:row>
      <xdr:rowOff>171450</xdr:rowOff>
    </xdr:from>
    <xdr:to>
      <xdr:col>11</xdr:col>
      <xdr:colOff>809625</xdr:colOff>
      <xdr:row>0</xdr:row>
      <xdr:rowOff>657225</xdr:rowOff>
    </xdr:to>
    <xdr:pic>
      <xdr:nvPicPr>
        <xdr:cNvPr id="2074"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391525" y="171450"/>
          <a:ext cx="485775" cy="485775"/>
        </a:xfrm>
        <a:prstGeom prst="rect">
          <a:avLst/>
        </a:prstGeom>
        <a:noFill/>
        <a:ln w="9525">
          <a:noFill/>
          <a:miter lim="800000"/>
          <a:headEnd/>
          <a:tailEnd/>
        </a:ln>
      </xdr:spPr>
    </xdr:pic>
    <xdr:clientData/>
  </xdr:twoCellAnchor>
  <xdr:twoCellAnchor editAs="oneCell">
    <xdr:from>
      <xdr:col>0</xdr:col>
      <xdr:colOff>66675</xdr:colOff>
      <xdr:row>0</xdr:row>
      <xdr:rowOff>161925</xdr:rowOff>
    </xdr:from>
    <xdr:to>
      <xdr:col>0</xdr:col>
      <xdr:colOff>514350</xdr:colOff>
      <xdr:row>0</xdr:row>
      <xdr:rowOff>657225</xdr:rowOff>
    </xdr:to>
    <xdr:pic>
      <xdr:nvPicPr>
        <xdr:cNvPr id="2075"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61925"/>
          <a:ext cx="447675" cy="495300"/>
        </a:xfrm>
        <a:prstGeom prst="rect">
          <a:avLst/>
        </a:prstGeom>
        <a:noFill/>
        <a:ln w="9525" algn="ctr">
          <a:noFill/>
          <a:miter lim="800000"/>
          <a:headEnd/>
          <a:tailEnd/>
        </a:ln>
      </xdr:spPr>
    </xdr:pic>
    <xdr:clientData/>
  </xdr:twoCellAnchor>
  <xdr:twoCellAnchor editAs="absolute">
    <xdr:from>
      <xdr:col>16</xdr:col>
      <xdr:colOff>133350</xdr:colOff>
      <xdr:row>0</xdr:row>
      <xdr:rowOff>85725</xdr:rowOff>
    </xdr:from>
    <xdr:to>
      <xdr:col>17</xdr:col>
      <xdr:colOff>1800225</xdr:colOff>
      <xdr:row>2</xdr:row>
      <xdr:rowOff>38100</xdr:rowOff>
    </xdr:to>
    <xdr:grpSp>
      <xdr:nvGrpSpPr>
        <xdr:cNvPr id="2076" name="Grupa 4"/>
        <xdr:cNvGrpSpPr>
          <a:grpSpLocks/>
        </xdr:cNvGrpSpPr>
      </xdr:nvGrpSpPr>
      <xdr:grpSpPr bwMode="auto">
        <a:xfrm>
          <a:off x="9063038" y="85725"/>
          <a:ext cx="5762625" cy="1345406"/>
          <a:chOff x="8977314" y="62972"/>
          <a:chExt cx="5756132" cy="1341966"/>
        </a:xfrm>
      </xdr:grpSpPr>
      <xdr:sp macro="" textlink="">
        <xdr:nvSpPr>
          <xdr:cNvPr id="18" name="Zaobljeni pravokutnik 17">
            <a:hlinkClick xmlns:r="http://schemas.openxmlformats.org/officeDocument/2006/relationships" r:id="rId3"/>
          </xdr:cNvPr>
          <xdr:cNvSpPr/>
        </xdr:nvSpPr>
        <xdr:spPr>
          <a:xfrm>
            <a:off x="8977314" y="72489"/>
            <a:ext cx="1836254" cy="989819"/>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PRIJAVA</a:t>
            </a:r>
          </a:p>
        </xdr:txBody>
      </xdr:sp>
      <xdr:sp macro="" textlink="">
        <xdr:nvSpPr>
          <xdr:cNvPr id="19" name="Zaobljeni pravokutnik 18">
            <a:hlinkClick xmlns:r="http://schemas.openxmlformats.org/officeDocument/2006/relationships" r:id="rId4"/>
          </xdr:cNvPr>
          <xdr:cNvSpPr/>
        </xdr:nvSpPr>
        <xdr:spPr>
          <a:xfrm>
            <a:off x="10927739" y="62972"/>
            <a:ext cx="1836254" cy="989819"/>
          </a:xfrm>
          <a:prstGeom prst="roundRect">
            <a:avLst/>
          </a:prstGeom>
          <a:solidFill>
            <a:schemeClr val="accent1">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ISPLATA</a:t>
            </a:r>
          </a:p>
        </xdr:txBody>
      </xdr:sp>
      <xdr:sp macro="" textlink="">
        <xdr:nvSpPr>
          <xdr:cNvPr id="21" name="Zaobljeni pravokutnik 20">
            <a:hlinkClick xmlns:r="http://schemas.openxmlformats.org/officeDocument/2006/relationships" r:id="rId5"/>
          </xdr:cNvPr>
          <xdr:cNvSpPr/>
        </xdr:nvSpPr>
        <xdr:spPr>
          <a:xfrm>
            <a:off x="12897192" y="62972"/>
            <a:ext cx="1836254" cy="989819"/>
          </a:xfrm>
          <a:prstGeom prst="roundRect">
            <a:avLst/>
          </a:prstGeom>
          <a:solidFill>
            <a:schemeClr val="accent2">
              <a:lumMod val="20000"/>
              <a:lumOff val="8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Odustajanje</a:t>
            </a:r>
          </a:p>
        </xdr:txBody>
      </xdr:sp>
      <xdr:sp macro="" textlink="">
        <xdr:nvSpPr>
          <xdr:cNvPr id="4" name="TekstniOkvir 3">
            <a:hlinkClick xmlns:r="http://schemas.openxmlformats.org/officeDocument/2006/relationships" r:id="rId6"/>
          </xdr:cNvPr>
          <xdr:cNvSpPr txBox="1"/>
        </xdr:nvSpPr>
        <xdr:spPr>
          <a:xfrm>
            <a:off x="9405456" y="1062308"/>
            <a:ext cx="894341"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sp macro="" textlink="">
        <xdr:nvSpPr>
          <xdr:cNvPr id="22" name="TekstniOkvir 21">
            <a:hlinkClick xmlns:r="http://schemas.openxmlformats.org/officeDocument/2006/relationships" r:id="rId7"/>
          </xdr:cNvPr>
          <xdr:cNvSpPr txBox="1"/>
        </xdr:nvSpPr>
        <xdr:spPr>
          <a:xfrm>
            <a:off x="11431995" y="1062308"/>
            <a:ext cx="894341"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grpSp>
    <xdr:clientData/>
  </xdr:twoCellAnchor>
  <xdr:twoCellAnchor>
    <xdr:from>
      <xdr:col>11</xdr:col>
      <xdr:colOff>323850</xdr:colOff>
      <xdr:row>28</xdr:row>
      <xdr:rowOff>171450</xdr:rowOff>
    </xdr:from>
    <xdr:to>
      <xdr:col>11</xdr:col>
      <xdr:colOff>809625</xdr:colOff>
      <xdr:row>28</xdr:row>
      <xdr:rowOff>657225</xdr:rowOff>
    </xdr:to>
    <xdr:pic>
      <xdr:nvPicPr>
        <xdr:cNvPr id="2077"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391525" y="14297025"/>
          <a:ext cx="485775" cy="485775"/>
        </a:xfrm>
        <a:prstGeom prst="rect">
          <a:avLst/>
        </a:prstGeom>
        <a:noFill/>
        <a:ln w="9525">
          <a:noFill/>
          <a:miter lim="800000"/>
          <a:headEnd/>
          <a:tailEnd/>
        </a:ln>
      </xdr:spPr>
    </xdr:pic>
    <xdr:clientData/>
  </xdr:twoCellAnchor>
  <xdr:twoCellAnchor editAs="oneCell">
    <xdr:from>
      <xdr:col>0</xdr:col>
      <xdr:colOff>66675</xdr:colOff>
      <xdr:row>28</xdr:row>
      <xdr:rowOff>161925</xdr:rowOff>
    </xdr:from>
    <xdr:to>
      <xdr:col>0</xdr:col>
      <xdr:colOff>514350</xdr:colOff>
      <xdr:row>28</xdr:row>
      <xdr:rowOff>657225</xdr:rowOff>
    </xdr:to>
    <xdr:pic>
      <xdr:nvPicPr>
        <xdr:cNvPr id="2078"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4287500"/>
          <a:ext cx="447675" cy="495300"/>
        </a:xfrm>
        <a:prstGeom prst="rect">
          <a:avLst/>
        </a:prstGeom>
        <a:noFill/>
        <a:ln w="9525" algn="ctr">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0</xdr:row>
      <xdr:rowOff>95250</xdr:rowOff>
    </xdr:from>
    <xdr:to>
      <xdr:col>11</xdr:col>
      <xdr:colOff>342900</xdr:colOff>
      <xdr:row>2</xdr:row>
      <xdr:rowOff>57150</xdr:rowOff>
    </xdr:to>
    <xdr:grpSp>
      <xdr:nvGrpSpPr>
        <xdr:cNvPr id="7169" name="Grupa 1"/>
        <xdr:cNvGrpSpPr>
          <a:grpSpLocks/>
        </xdr:cNvGrpSpPr>
      </xdr:nvGrpSpPr>
      <xdr:grpSpPr bwMode="auto">
        <a:xfrm>
          <a:off x="5886450" y="95250"/>
          <a:ext cx="5734050" cy="1352550"/>
          <a:chOff x="5886450" y="98162"/>
          <a:chExt cx="5735762" cy="1347114"/>
        </a:xfrm>
      </xdr:grpSpPr>
      <xdr:sp macro="" textlink="">
        <xdr:nvSpPr>
          <xdr:cNvPr id="7" name="Zaobljeni pravokutnik 6">
            <a:hlinkClick xmlns:r="http://schemas.openxmlformats.org/officeDocument/2006/relationships" r:id="rId1"/>
          </xdr:cNvPr>
          <xdr:cNvSpPr/>
        </xdr:nvSpPr>
        <xdr:spPr>
          <a:xfrm>
            <a:off x="5886450" y="117135"/>
            <a:ext cx="1838874" cy="986619"/>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PRIJAVA</a:t>
            </a:r>
          </a:p>
        </xdr:txBody>
      </xdr:sp>
      <xdr:sp macro="" textlink="">
        <xdr:nvSpPr>
          <xdr:cNvPr id="8" name="Zaobljeni pravokutnik 7">
            <a:hlinkClick xmlns:r="http://schemas.openxmlformats.org/officeDocument/2006/relationships" r:id="rId2"/>
          </xdr:cNvPr>
          <xdr:cNvSpPr/>
        </xdr:nvSpPr>
        <xdr:spPr>
          <a:xfrm>
            <a:off x="7839658" y="107649"/>
            <a:ext cx="1838874" cy="986619"/>
          </a:xfrm>
          <a:prstGeom prst="roundRect">
            <a:avLst/>
          </a:prstGeom>
          <a:solidFill>
            <a:schemeClr val="accent1">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ISPLATA</a:t>
            </a:r>
          </a:p>
        </xdr:txBody>
      </xdr:sp>
      <xdr:sp macro="" textlink="">
        <xdr:nvSpPr>
          <xdr:cNvPr id="10" name="Zaobljeni pravokutnik 9">
            <a:hlinkClick xmlns:r="http://schemas.openxmlformats.org/officeDocument/2006/relationships" r:id="rId3"/>
          </xdr:cNvPr>
          <xdr:cNvSpPr/>
        </xdr:nvSpPr>
        <xdr:spPr>
          <a:xfrm>
            <a:off x="9783338" y="98162"/>
            <a:ext cx="1838874" cy="986619"/>
          </a:xfrm>
          <a:prstGeom prst="roundRect">
            <a:avLst/>
          </a:prstGeom>
          <a:solidFill>
            <a:schemeClr val="accent2">
              <a:lumMod val="20000"/>
              <a:lumOff val="8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Odustajanje</a:t>
            </a:r>
          </a:p>
        </xdr:txBody>
      </xdr:sp>
      <xdr:sp macro="" textlink="">
        <xdr:nvSpPr>
          <xdr:cNvPr id="11" name="TekstniOkvir 10">
            <a:hlinkClick xmlns:r="http://schemas.openxmlformats.org/officeDocument/2006/relationships" r:id="rId4"/>
          </xdr:cNvPr>
          <xdr:cNvSpPr txBox="1"/>
        </xdr:nvSpPr>
        <xdr:spPr>
          <a:xfrm>
            <a:off x="6315203" y="1103754"/>
            <a:ext cx="895617" cy="341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sp macro="" textlink="">
        <xdr:nvSpPr>
          <xdr:cNvPr id="12" name="TekstniOkvir 11">
            <a:hlinkClick xmlns:r="http://schemas.openxmlformats.org/officeDocument/2006/relationships" r:id="rId5"/>
          </xdr:cNvPr>
          <xdr:cNvSpPr txBox="1"/>
        </xdr:nvSpPr>
        <xdr:spPr>
          <a:xfrm>
            <a:off x="8344634" y="1103754"/>
            <a:ext cx="895617" cy="341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323850</xdr:colOff>
      <xdr:row>0</xdr:row>
      <xdr:rowOff>171450</xdr:rowOff>
    </xdr:from>
    <xdr:to>
      <xdr:col>11</xdr:col>
      <xdr:colOff>809625</xdr:colOff>
      <xdr:row>0</xdr:row>
      <xdr:rowOff>657225</xdr:rowOff>
    </xdr:to>
    <xdr:pic>
      <xdr:nvPicPr>
        <xdr:cNvPr id="5342"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71450"/>
          <a:ext cx="485775" cy="485775"/>
        </a:xfrm>
        <a:prstGeom prst="rect">
          <a:avLst/>
        </a:prstGeom>
        <a:noFill/>
        <a:ln w="9525">
          <a:noFill/>
          <a:miter lim="800000"/>
          <a:headEnd/>
          <a:tailEnd/>
        </a:ln>
      </xdr:spPr>
    </xdr:pic>
    <xdr:clientData/>
  </xdr:twoCellAnchor>
  <xdr:twoCellAnchor editAs="oneCell">
    <xdr:from>
      <xdr:col>0</xdr:col>
      <xdr:colOff>66675</xdr:colOff>
      <xdr:row>0</xdr:row>
      <xdr:rowOff>161925</xdr:rowOff>
    </xdr:from>
    <xdr:to>
      <xdr:col>0</xdr:col>
      <xdr:colOff>514350</xdr:colOff>
      <xdr:row>0</xdr:row>
      <xdr:rowOff>657225</xdr:rowOff>
    </xdr:to>
    <xdr:pic>
      <xdr:nvPicPr>
        <xdr:cNvPr id="5343"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61925"/>
          <a:ext cx="447675" cy="495300"/>
        </a:xfrm>
        <a:prstGeom prst="rect">
          <a:avLst/>
        </a:prstGeom>
        <a:noFill/>
        <a:ln w="9525" algn="ctr">
          <a:noFill/>
          <a:miter lim="800000"/>
          <a:headEnd/>
          <a:tailEnd/>
        </a:ln>
      </xdr:spPr>
    </xdr:pic>
    <xdr:clientData/>
  </xdr:twoCellAnchor>
  <xdr:twoCellAnchor>
    <xdr:from>
      <xdr:col>11</xdr:col>
      <xdr:colOff>323850</xdr:colOff>
      <xdr:row>202</xdr:row>
      <xdr:rowOff>171450</xdr:rowOff>
    </xdr:from>
    <xdr:to>
      <xdr:col>11</xdr:col>
      <xdr:colOff>809625</xdr:colOff>
      <xdr:row>202</xdr:row>
      <xdr:rowOff>657225</xdr:rowOff>
    </xdr:to>
    <xdr:pic>
      <xdr:nvPicPr>
        <xdr:cNvPr id="5344"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93125925"/>
          <a:ext cx="485775" cy="485775"/>
        </a:xfrm>
        <a:prstGeom prst="rect">
          <a:avLst/>
        </a:prstGeom>
        <a:noFill/>
        <a:ln w="9525">
          <a:noFill/>
          <a:miter lim="800000"/>
          <a:headEnd/>
          <a:tailEnd/>
        </a:ln>
      </xdr:spPr>
    </xdr:pic>
    <xdr:clientData/>
  </xdr:twoCellAnchor>
  <xdr:twoCellAnchor editAs="oneCell">
    <xdr:from>
      <xdr:col>0</xdr:col>
      <xdr:colOff>66675</xdr:colOff>
      <xdr:row>202</xdr:row>
      <xdr:rowOff>161925</xdr:rowOff>
    </xdr:from>
    <xdr:to>
      <xdr:col>0</xdr:col>
      <xdr:colOff>514350</xdr:colOff>
      <xdr:row>202</xdr:row>
      <xdr:rowOff>657225</xdr:rowOff>
    </xdr:to>
    <xdr:pic>
      <xdr:nvPicPr>
        <xdr:cNvPr id="5345"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93116400"/>
          <a:ext cx="447675" cy="495300"/>
        </a:xfrm>
        <a:prstGeom prst="rect">
          <a:avLst/>
        </a:prstGeom>
        <a:noFill/>
        <a:ln w="9525" algn="ctr">
          <a:noFill/>
          <a:miter lim="800000"/>
          <a:headEnd/>
          <a:tailEnd/>
        </a:ln>
      </xdr:spPr>
    </xdr:pic>
    <xdr:clientData/>
  </xdr:twoCellAnchor>
  <xdr:twoCellAnchor>
    <xdr:from>
      <xdr:col>11</xdr:col>
      <xdr:colOff>323850</xdr:colOff>
      <xdr:row>239</xdr:row>
      <xdr:rowOff>171450</xdr:rowOff>
    </xdr:from>
    <xdr:to>
      <xdr:col>11</xdr:col>
      <xdr:colOff>809625</xdr:colOff>
      <xdr:row>239</xdr:row>
      <xdr:rowOff>657225</xdr:rowOff>
    </xdr:to>
    <xdr:pic>
      <xdr:nvPicPr>
        <xdr:cNvPr id="5346"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08489750"/>
          <a:ext cx="485775" cy="485775"/>
        </a:xfrm>
        <a:prstGeom prst="rect">
          <a:avLst/>
        </a:prstGeom>
        <a:noFill/>
        <a:ln w="9525">
          <a:noFill/>
          <a:miter lim="800000"/>
          <a:headEnd/>
          <a:tailEnd/>
        </a:ln>
      </xdr:spPr>
    </xdr:pic>
    <xdr:clientData/>
  </xdr:twoCellAnchor>
  <xdr:twoCellAnchor editAs="oneCell">
    <xdr:from>
      <xdr:col>0</xdr:col>
      <xdr:colOff>66675</xdr:colOff>
      <xdr:row>239</xdr:row>
      <xdr:rowOff>161925</xdr:rowOff>
    </xdr:from>
    <xdr:to>
      <xdr:col>0</xdr:col>
      <xdr:colOff>514350</xdr:colOff>
      <xdr:row>239</xdr:row>
      <xdr:rowOff>657225</xdr:rowOff>
    </xdr:to>
    <xdr:pic>
      <xdr:nvPicPr>
        <xdr:cNvPr id="5347"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08480225"/>
          <a:ext cx="447675" cy="495300"/>
        </a:xfrm>
        <a:prstGeom prst="rect">
          <a:avLst/>
        </a:prstGeom>
        <a:noFill/>
        <a:ln w="9525" algn="ctr">
          <a:noFill/>
          <a:miter lim="800000"/>
          <a:headEnd/>
          <a:tailEnd/>
        </a:ln>
      </xdr:spPr>
    </xdr:pic>
    <xdr:clientData/>
  </xdr:twoCellAnchor>
  <xdr:twoCellAnchor>
    <xdr:from>
      <xdr:col>3</xdr:col>
      <xdr:colOff>361951</xdr:colOff>
      <xdr:row>85</xdr:row>
      <xdr:rowOff>52387</xdr:rowOff>
    </xdr:from>
    <xdr:to>
      <xdr:col>5</xdr:col>
      <xdr:colOff>297658</xdr:colOff>
      <xdr:row>85</xdr:row>
      <xdr:rowOff>261937</xdr:rowOff>
    </xdr:to>
    <xdr:sp macro="" textlink="">
      <xdr:nvSpPr>
        <xdr:cNvPr id="36" name="TekstniOkvir 35"/>
        <xdr:cNvSpPr txBox="1"/>
      </xdr:nvSpPr>
      <xdr:spPr>
        <a:xfrm>
          <a:off x="2909889" y="33116043"/>
          <a:ext cx="17335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Zamjena</a:t>
          </a:r>
          <a:r>
            <a:rPr lang="hr-HR" sz="1100" baseline="0"/>
            <a:t> vanjske stolarije</a:t>
          </a:r>
          <a:endParaRPr lang="hr-HR" sz="1100"/>
        </a:p>
      </xdr:txBody>
    </xdr:sp>
    <xdr:clientData/>
  </xdr:twoCellAnchor>
  <xdr:twoCellAnchor>
    <xdr:from>
      <xdr:col>3</xdr:col>
      <xdr:colOff>361950</xdr:colOff>
      <xdr:row>85</xdr:row>
      <xdr:rowOff>280987</xdr:rowOff>
    </xdr:from>
    <xdr:to>
      <xdr:col>5</xdr:col>
      <xdr:colOff>821532</xdr:colOff>
      <xdr:row>86</xdr:row>
      <xdr:rowOff>95249</xdr:rowOff>
    </xdr:to>
    <xdr:sp macro="" textlink="">
      <xdr:nvSpPr>
        <xdr:cNvPr id="38" name="TekstniOkvir 37"/>
        <xdr:cNvSpPr txBox="1"/>
      </xdr:nvSpPr>
      <xdr:spPr>
        <a:xfrm>
          <a:off x="2909888" y="33344643"/>
          <a:ext cx="225742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toplinske zaštite ovojnice</a:t>
          </a:r>
        </a:p>
      </xdr:txBody>
    </xdr:sp>
    <xdr:clientData/>
  </xdr:twoCellAnchor>
  <xdr:twoCellAnchor>
    <xdr:from>
      <xdr:col>3</xdr:col>
      <xdr:colOff>352425</xdr:colOff>
      <xdr:row>86</xdr:row>
      <xdr:rowOff>95250</xdr:rowOff>
    </xdr:from>
    <xdr:to>
      <xdr:col>11</xdr:col>
      <xdr:colOff>1190625</xdr:colOff>
      <xdr:row>86</xdr:row>
      <xdr:rowOff>361950</xdr:rowOff>
    </xdr:to>
    <xdr:sp macro="" textlink="">
      <xdr:nvSpPr>
        <xdr:cNvPr id="39" name="TekstniOkvir 38"/>
        <xdr:cNvSpPr txBox="1"/>
      </xdr:nvSpPr>
      <xdr:spPr>
        <a:xfrm>
          <a:off x="4591050" y="6648450"/>
          <a:ext cx="4610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plinskog kondenzacijskog kotla</a:t>
          </a:r>
        </a:p>
      </xdr:txBody>
    </xdr:sp>
    <xdr:clientData/>
  </xdr:twoCellAnchor>
  <xdr:twoCellAnchor>
    <xdr:from>
      <xdr:col>3</xdr:col>
      <xdr:colOff>342900</xdr:colOff>
      <xdr:row>86</xdr:row>
      <xdr:rowOff>342900</xdr:rowOff>
    </xdr:from>
    <xdr:to>
      <xdr:col>11</xdr:col>
      <xdr:colOff>1181100</xdr:colOff>
      <xdr:row>87</xdr:row>
      <xdr:rowOff>219075</xdr:rowOff>
    </xdr:to>
    <xdr:sp macro="" textlink="">
      <xdr:nvSpPr>
        <xdr:cNvPr id="40" name="TekstniOkvir 39"/>
        <xdr:cNvSpPr txBox="1"/>
      </xdr:nvSpPr>
      <xdr:spPr>
        <a:xfrm>
          <a:off x="4581525" y="6896100"/>
          <a:ext cx="46196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solarnih toplinskih kolektora</a:t>
          </a:r>
        </a:p>
      </xdr:txBody>
    </xdr:sp>
    <xdr:clientData/>
  </xdr:twoCellAnchor>
  <xdr:twoCellAnchor>
    <xdr:from>
      <xdr:col>3</xdr:col>
      <xdr:colOff>352426</xdr:colOff>
      <xdr:row>87</xdr:row>
      <xdr:rowOff>214312</xdr:rowOff>
    </xdr:from>
    <xdr:to>
      <xdr:col>5</xdr:col>
      <xdr:colOff>381001</xdr:colOff>
      <xdr:row>88</xdr:row>
      <xdr:rowOff>66675</xdr:rowOff>
    </xdr:to>
    <xdr:sp macro="" textlink="">
      <xdr:nvSpPr>
        <xdr:cNvPr id="41" name="TekstniOkvir 40"/>
        <xdr:cNvSpPr txBox="1"/>
      </xdr:nvSpPr>
      <xdr:spPr>
        <a:xfrm>
          <a:off x="2900364" y="34063781"/>
          <a:ext cx="1826418"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kotla na biomasu</a:t>
          </a:r>
        </a:p>
      </xdr:txBody>
    </xdr:sp>
    <xdr:clientData/>
  </xdr:twoCellAnchor>
  <xdr:twoCellAnchor>
    <xdr:from>
      <xdr:col>3</xdr:col>
      <xdr:colOff>361951</xdr:colOff>
      <xdr:row>88</xdr:row>
      <xdr:rowOff>59532</xdr:rowOff>
    </xdr:from>
    <xdr:to>
      <xdr:col>5</xdr:col>
      <xdr:colOff>619126</xdr:colOff>
      <xdr:row>88</xdr:row>
      <xdr:rowOff>333375</xdr:rowOff>
    </xdr:to>
    <xdr:sp macro="" textlink="">
      <xdr:nvSpPr>
        <xdr:cNvPr id="42" name="TekstniOkvir 41"/>
        <xdr:cNvSpPr txBox="1"/>
      </xdr:nvSpPr>
      <xdr:spPr>
        <a:xfrm>
          <a:off x="2909889" y="34266188"/>
          <a:ext cx="2055018"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fotonaponskih modula</a:t>
          </a:r>
        </a:p>
      </xdr:txBody>
    </xdr:sp>
    <xdr:clientData/>
  </xdr:twoCellAnchor>
  <xdr:twoCellAnchor>
    <xdr:from>
      <xdr:col>3</xdr:col>
      <xdr:colOff>369775</xdr:colOff>
      <xdr:row>88</xdr:row>
      <xdr:rowOff>321468</xdr:rowOff>
    </xdr:from>
    <xdr:to>
      <xdr:col>5</xdr:col>
      <xdr:colOff>176894</xdr:colOff>
      <xdr:row>89</xdr:row>
      <xdr:rowOff>173829</xdr:rowOff>
    </xdr:to>
    <xdr:sp macro="" textlink="">
      <xdr:nvSpPr>
        <xdr:cNvPr id="43" name="TekstniOkvir 42"/>
        <xdr:cNvSpPr txBox="1"/>
      </xdr:nvSpPr>
      <xdr:spPr>
        <a:xfrm>
          <a:off x="2927918" y="34720325"/>
          <a:ext cx="1616869" cy="206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dizalice </a:t>
          </a:r>
          <a:r>
            <a:rPr lang="hr-HR" sz="1100" baseline="0"/>
            <a:t>topline</a:t>
          </a:r>
          <a:endParaRPr lang="hr-HR" sz="1100"/>
        </a:p>
      </xdr:txBody>
    </xdr:sp>
    <xdr:clientData/>
  </xdr:twoCellAnchor>
  <xdr:twoCellAnchor>
    <xdr:from>
      <xdr:col>3</xdr:col>
      <xdr:colOff>195945</xdr:colOff>
      <xdr:row>125</xdr:row>
      <xdr:rowOff>103414</xdr:rowOff>
    </xdr:from>
    <xdr:to>
      <xdr:col>10</xdr:col>
      <xdr:colOff>43544</xdr:colOff>
      <xdr:row>125</xdr:row>
      <xdr:rowOff>370114</xdr:rowOff>
    </xdr:to>
    <xdr:sp macro="" textlink="">
      <xdr:nvSpPr>
        <xdr:cNvPr id="56" name="TekstniOkvir 55"/>
        <xdr:cNvSpPr txBox="1"/>
      </xdr:nvSpPr>
      <xdr:spPr>
        <a:xfrm>
          <a:off x="2754088" y="51252664"/>
          <a:ext cx="493667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Grijanje</a:t>
          </a:r>
        </a:p>
      </xdr:txBody>
    </xdr:sp>
    <xdr:clientData/>
  </xdr:twoCellAnchor>
  <xdr:twoCellAnchor>
    <xdr:from>
      <xdr:col>3</xdr:col>
      <xdr:colOff>214993</xdr:colOff>
      <xdr:row>125</xdr:row>
      <xdr:rowOff>436789</xdr:rowOff>
    </xdr:from>
    <xdr:to>
      <xdr:col>12</xdr:col>
      <xdr:colOff>53069</xdr:colOff>
      <xdr:row>125</xdr:row>
      <xdr:rowOff>703489</xdr:rowOff>
    </xdr:to>
    <xdr:sp macro="" textlink="">
      <xdr:nvSpPr>
        <xdr:cNvPr id="57" name="TekstniOkvir 56"/>
        <xdr:cNvSpPr txBox="1"/>
      </xdr:nvSpPr>
      <xdr:spPr>
        <a:xfrm>
          <a:off x="2773136" y="51586039"/>
          <a:ext cx="650557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Grijanje</a:t>
          </a:r>
          <a:r>
            <a:rPr lang="hr-HR" sz="1100" baseline="0"/>
            <a:t> i p</a:t>
          </a:r>
          <a:r>
            <a:rPr lang="hr-HR" sz="1100"/>
            <a:t>riprema potrošne tople vode</a:t>
          </a:r>
        </a:p>
      </xdr:txBody>
    </xdr:sp>
    <xdr:clientData/>
  </xdr:twoCellAnchor>
  <xdr:twoCellAnchor>
    <xdr:from>
      <xdr:col>3</xdr:col>
      <xdr:colOff>155124</xdr:colOff>
      <xdr:row>111</xdr:row>
      <xdr:rowOff>47625</xdr:rowOff>
    </xdr:from>
    <xdr:to>
      <xdr:col>4</xdr:col>
      <xdr:colOff>744994</xdr:colOff>
      <xdr:row>111</xdr:row>
      <xdr:rowOff>342900</xdr:rowOff>
    </xdr:to>
    <xdr:sp macro="" textlink="">
      <xdr:nvSpPr>
        <xdr:cNvPr id="58" name="TekstniOkvir 57"/>
        <xdr:cNvSpPr txBox="1"/>
      </xdr:nvSpPr>
      <xdr:spPr>
        <a:xfrm>
          <a:off x="2713267" y="45100875"/>
          <a:ext cx="1528763"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Ugradnja nove izolacije</a:t>
          </a:r>
        </a:p>
      </xdr:txBody>
    </xdr:sp>
    <xdr:clientData/>
  </xdr:twoCellAnchor>
  <xdr:twoCellAnchor>
    <xdr:from>
      <xdr:col>3</xdr:col>
      <xdr:colOff>174173</xdr:colOff>
      <xdr:row>111</xdr:row>
      <xdr:rowOff>404813</xdr:rowOff>
    </xdr:from>
    <xdr:to>
      <xdr:col>6</xdr:col>
      <xdr:colOff>409917</xdr:colOff>
      <xdr:row>111</xdr:row>
      <xdr:rowOff>676275</xdr:rowOff>
    </xdr:to>
    <xdr:sp macro="" textlink="">
      <xdr:nvSpPr>
        <xdr:cNvPr id="59" name="TekstniOkvir 58"/>
        <xdr:cNvSpPr txBox="1"/>
      </xdr:nvSpPr>
      <xdr:spPr>
        <a:xfrm>
          <a:off x="2732316" y="45458063"/>
          <a:ext cx="2889137" cy="2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Povećanje debljine postojeće toplinske</a:t>
          </a:r>
          <a:r>
            <a:rPr lang="hr-HR" sz="1100" baseline="0"/>
            <a:t> zaštite</a:t>
          </a:r>
          <a:endParaRPr lang="hr-HR" sz="1100"/>
        </a:p>
      </xdr:txBody>
    </xdr:sp>
    <xdr:clientData/>
  </xdr:twoCellAnchor>
  <xdr:twoCellAnchor>
    <xdr:from>
      <xdr:col>3</xdr:col>
      <xdr:colOff>168731</xdr:colOff>
      <xdr:row>139</xdr:row>
      <xdr:rowOff>76200</xdr:rowOff>
    </xdr:from>
    <xdr:to>
      <xdr:col>11</xdr:col>
      <xdr:colOff>730705</xdr:colOff>
      <xdr:row>139</xdr:row>
      <xdr:rowOff>342900</xdr:rowOff>
    </xdr:to>
    <xdr:sp macro="" textlink="">
      <xdr:nvSpPr>
        <xdr:cNvPr id="60" name="TekstniOkvir 59"/>
        <xdr:cNvSpPr txBox="1"/>
      </xdr:nvSpPr>
      <xdr:spPr>
        <a:xfrm>
          <a:off x="2726874" y="59348914"/>
          <a:ext cx="6358617"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Priprema</a:t>
          </a:r>
          <a:r>
            <a:rPr lang="hr-HR" sz="1100" baseline="0"/>
            <a:t> potrošne tople vode</a:t>
          </a:r>
          <a:endParaRPr lang="hr-HR" sz="1100"/>
        </a:p>
      </xdr:txBody>
    </xdr:sp>
    <xdr:clientData/>
  </xdr:twoCellAnchor>
  <xdr:twoCellAnchor>
    <xdr:from>
      <xdr:col>3</xdr:col>
      <xdr:colOff>187779</xdr:colOff>
      <xdr:row>139</xdr:row>
      <xdr:rowOff>409575</xdr:rowOff>
    </xdr:from>
    <xdr:to>
      <xdr:col>12</xdr:col>
      <xdr:colOff>25855</xdr:colOff>
      <xdr:row>139</xdr:row>
      <xdr:rowOff>676275</xdr:rowOff>
    </xdr:to>
    <xdr:sp macro="" textlink="">
      <xdr:nvSpPr>
        <xdr:cNvPr id="61" name="TekstniOkvir 60"/>
        <xdr:cNvSpPr txBox="1"/>
      </xdr:nvSpPr>
      <xdr:spPr>
        <a:xfrm>
          <a:off x="2745922" y="59682289"/>
          <a:ext cx="650557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Grijanje</a:t>
          </a:r>
          <a:r>
            <a:rPr lang="hr-HR" sz="1100" baseline="0"/>
            <a:t> i p</a:t>
          </a:r>
          <a:r>
            <a:rPr lang="hr-HR" sz="1100"/>
            <a:t>riprema potrošne tople vode</a:t>
          </a:r>
        </a:p>
      </xdr:txBody>
    </xdr:sp>
    <xdr:clientData/>
  </xdr:twoCellAnchor>
  <xdr:twoCellAnchor>
    <xdr:from>
      <xdr:col>3</xdr:col>
      <xdr:colOff>168731</xdr:colOff>
      <xdr:row>140</xdr:row>
      <xdr:rowOff>81642</xdr:rowOff>
    </xdr:from>
    <xdr:to>
      <xdr:col>4</xdr:col>
      <xdr:colOff>544287</xdr:colOff>
      <xdr:row>140</xdr:row>
      <xdr:rowOff>342899</xdr:rowOff>
    </xdr:to>
    <xdr:sp macro="" textlink="">
      <xdr:nvSpPr>
        <xdr:cNvPr id="62" name="TekstniOkvir 61"/>
        <xdr:cNvSpPr txBox="1"/>
      </xdr:nvSpPr>
      <xdr:spPr>
        <a:xfrm>
          <a:off x="2726874" y="60089142"/>
          <a:ext cx="1314449" cy="261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Pločasti kolektori</a:t>
          </a:r>
        </a:p>
      </xdr:txBody>
    </xdr:sp>
    <xdr:clientData/>
  </xdr:twoCellAnchor>
  <xdr:twoCellAnchor>
    <xdr:from>
      <xdr:col>3</xdr:col>
      <xdr:colOff>174172</xdr:colOff>
      <xdr:row>140</xdr:row>
      <xdr:rowOff>421821</xdr:rowOff>
    </xdr:from>
    <xdr:to>
      <xdr:col>4</xdr:col>
      <xdr:colOff>802823</xdr:colOff>
      <xdr:row>140</xdr:row>
      <xdr:rowOff>676275</xdr:rowOff>
    </xdr:to>
    <xdr:sp macro="" textlink="">
      <xdr:nvSpPr>
        <xdr:cNvPr id="63" name="TekstniOkvir 62"/>
        <xdr:cNvSpPr txBox="1"/>
      </xdr:nvSpPr>
      <xdr:spPr>
        <a:xfrm>
          <a:off x="2732315" y="60429321"/>
          <a:ext cx="1567544"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Vakuumski kolektori</a:t>
          </a:r>
        </a:p>
      </xdr:txBody>
    </xdr:sp>
    <xdr:clientData/>
  </xdr:twoCellAnchor>
  <xdr:twoCellAnchor>
    <xdr:from>
      <xdr:col>3</xdr:col>
      <xdr:colOff>182338</xdr:colOff>
      <xdr:row>151</xdr:row>
      <xdr:rowOff>76200</xdr:rowOff>
    </xdr:from>
    <xdr:to>
      <xdr:col>10</xdr:col>
      <xdr:colOff>29937</xdr:colOff>
      <xdr:row>151</xdr:row>
      <xdr:rowOff>342900</xdr:rowOff>
    </xdr:to>
    <xdr:sp macro="" textlink="">
      <xdr:nvSpPr>
        <xdr:cNvPr id="64" name="TekstniOkvir 63"/>
        <xdr:cNvSpPr txBox="1"/>
      </xdr:nvSpPr>
      <xdr:spPr>
        <a:xfrm>
          <a:off x="2740481" y="66261343"/>
          <a:ext cx="493667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Samo grijanje</a:t>
          </a:r>
        </a:p>
      </xdr:txBody>
    </xdr:sp>
    <xdr:clientData/>
  </xdr:twoCellAnchor>
  <xdr:twoCellAnchor>
    <xdr:from>
      <xdr:col>3</xdr:col>
      <xdr:colOff>201386</xdr:colOff>
      <xdr:row>151</xdr:row>
      <xdr:rowOff>409575</xdr:rowOff>
    </xdr:from>
    <xdr:to>
      <xdr:col>12</xdr:col>
      <xdr:colOff>39462</xdr:colOff>
      <xdr:row>151</xdr:row>
      <xdr:rowOff>676275</xdr:rowOff>
    </xdr:to>
    <xdr:sp macro="" textlink="">
      <xdr:nvSpPr>
        <xdr:cNvPr id="65" name="TekstniOkvir 64"/>
        <xdr:cNvSpPr txBox="1"/>
      </xdr:nvSpPr>
      <xdr:spPr>
        <a:xfrm>
          <a:off x="2759529" y="66594718"/>
          <a:ext cx="650557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Grijanje</a:t>
          </a:r>
          <a:r>
            <a:rPr lang="hr-HR" sz="1100" baseline="0"/>
            <a:t> i p</a:t>
          </a:r>
          <a:r>
            <a:rPr lang="hr-HR" sz="1100"/>
            <a:t>riprema potrošne tople vode</a:t>
          </a:r>
        </a:p>
      </xdr:txBody>
    </xdr:sp>
    <xdr:clientData/>
  </xdr:twoCellAnchor>
  <xdr:twoCellAnchor>
    <xdr:from>
      <xdr:col>3</xdr:col>
      <xdr:colOff>182338</xdr:colOff>
      <xdr:row>152</xdr:row>
      <xdr:rowOff>76200</xdr:rowOff>
    </xdr:from>
    <xdr:to>
      <xdr:col>11</xdr:col>
      <xdr:colOff>277587</xdr:colOff>
      <xdr:row>152</xdr:row>
      <xdr:rowOff>342900</xdr:rowOff>
    </xdr:to>
    <xdr:sp macro="" textlink="">
      <xdr:nvSpPr>
        <xdr:cNvPr id="66" name="TekstniOkvir 65"/>
        <xdr:cNvSpPr txBox="1"/>
      </xdr:nvSpPr>
      <xdr:spPr>
        <a:xfrm>
          <a:off x="2740481" y="66996129"/>
          <a:ext cx="589189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Kotao na drvnu sječku/pelete</a:t>
          </a:r>
        </a:p>
      </xdr:txBody>
    </xdr:sp>
    <xdr:clientData/>
  </xdr:twoCellAnchor>
  <xdr:twoCellAnchor>
    <xdr:from>
      <xdr:col>3</xdr:col>
      <xdr:colOff>201386</xdr:colOff>
      <xdr:row>152</xdr:row>
      <xdr:rowOff>409575</xdr:rowOff>
    </xdr:from>
    <xdr:to>
      <xdr:col>12</xdr:col>
      <xdr:colOff>39462</xdr:colOff>
      <xdr:row>152</xdr:row>
      <xdr:rowOff>676275</xdr:rowOff>
    </xdr:to>
    <xdr:sp macro="" textlink="">
      <xdr:nvSpPr>
        <xdr:cNvPr id="67" name="TekstniOkvir 66"/>
        <xdr:cNvSpPr txBox="1"/>
      </xdr:nvSpPr>
      <xdr:spPr>
        <a:xfrm>
          <a:off x="2759529" y="67329504"/>
          <a:ext cx="650557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Pirolitički  kotao</a:t>
          </a:r>
        </a:p>
      </xdr:txBody>
    </xdr:sp>
    <xdr:clientData/>
  </xdr:twoCellAnchor>
  <xdr:twoCellAnchor>
    <xdr:from>
      <xdr:col>3</xdr:col>
      <xdr:colOff>114302</xdr:colOff>
      <xdr:row>175</xdr:row>
      <xdr:rowOff>135731</xdr:rowOff>
    </xdr:from>
    <xdr:to>
      <xdr:col>9</xdr:col>
      <xdr:colOff>842963</xdr:colOff>
      <xdr:row>175</xdr:row>
      <xdr:rowOff>402431</xdr:rowOff>
    </xdr:to>
    <xdr:sp macro="" textlink="">
      <xdr:nvSpPr>
        <xdr:cNvPr id="68" name="TekstniOkvir 67"/>
        <xdr:cNvSpPr txBox="1"/>
      </xdr:nvSpPr>
      <xdr:spPr>
        <a:xfrm>
          <a:off x="2662240" y="79586137"/>
          <a:ext cx="491966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Samo grijanje</a:t>
          </a:r>
        </a:p>
      </xdr:txBody>
    </xdr:sp>
    <xdr:clientData/>
  </xdr:twoCellAnchor>
  <xdr:twoCellAnchor>
    <xdr:from>
      <xdr:col>3</xdr:col>
      <xdr:colOff>97630</xdr:colOff>
      <xdr:row>175</xdr:row>
      <xdr:rowOff>409575</xdr:rowOff>
    </xdr:from>
    <xdr:to>
      <xdr:col>11</xdr:col>
      <xdr:colOff>642937</xdr:colOff>
      <xdr:row>175</xdr:row>
      <xdr:rowOff>676275</xdr:rowOff>
    </xdr:to>
    <xdr:sp macro="" textlink="">
      <xdr:nvSpPr>
        <xdr:cNvPr id="69" name="TekstniOkvir 68"/>
        <xdr:cNvSpPr txBox="1"/>
      </xdr:nvSpPr>
      <xdr:spPr>
        <a:xfrm>
          <a:off x="2645568" y="79859981"/>
          <a:ext cx="631983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Grijanje</a:t>
          </a:r>
          <a:r>
            <a:rPr lang="hr-HR" sz="1100" baseline="0"/>
            <a:t> i p</a:t>
          </a:r>
          <a:r>
            <a:rPr lang="hr-HR" sz="1100"/>
            <a:t>riprema potrošne tople vode</a:t>
          </a:r>
        </a:p>
      </xdr:txBody>
    </xdr:sp>
    <xdr:clientData/>
  </xdr:twoCellAnchor>
  <xdr:twoCellAnchor>
    <xdr:from>
      <xdr:col>3</xdr:col>
      <xdr:colOff>87089</xdr:colOff>
      <xdr:row>176</xdr:row>
      <xdr:rowOff>76200</xdr:rowOff>
    </xdr:from>
    <xdr:to>
      <xdr:col>11</xdr:col>
      <xdr:colOff>182338</xdr:colOff>
      <xdr:row>176</xdr:row>
      <xdr:rowOff>342900</xdr:rowOff>
    </xdr:to>
    <xdr:sp macro="" textlink="">
      <xdr:nvSpPr>
        <xdr:cNvPr id="70" name="TekstniOkvir 69"/>
        <xdr:cNvSpPr txBox="1"/>
      </xdr:nvSpPr>
      <xdr:spPr>
        <a:xfrm>
          <a:off x="2645232" y="80494414"/>
          <a:ext cx="589189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Zrak-voda</a:t>
          </a:r>
        </a:p>
      </xdr:txBody>
    </xdr:sp>
    <xdr:clientData/>
  </xdr:twoCellAnchor>
  <xdr:twoCellAnchor>
    <xdr:from>
      <xdr:col>3</xdr:col>
      <xdr:colOff>88448</xdr:colOff>
      <xdr:row>176</xdr:row>
      <xdr:rowOff>314325</xdr:rowOff>
    </xdr:from>
    <xdr:to>
      <xdr:col>11</xdr:col>
      <xdr:colOff>797381</xdr:colOff>
      <xdr:row>176</xdr:row>
      <xdr:rowOff>581025</xdr:rowOff>
    </xdr:to>
    <xdr:sp macro="" textlink="">
      <xdr:nvSpPr>
        <xdr:cNvPr id="71" name="TekstniOkvir 70"/>
        <xdr:cNvSpPr txBox="1"/>
      </xdr:nvSpPr>
      <xdr:spPr>
        <a:xfrm>
          <a:off x="2646591" y="80732539"/>
          <a:ext cx="650557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Voda-voda</a:t>
          </a:r>
        </a:p>
      </xdr:txBody>
    </xdr:sp>
    <xdr:clientData/>
  </xdr:twoCellAnchor>
  <xdr:twoCellAnchor>
    <xdr:from>
      <xdr:col>3</xdr:col>
      <xdr:colOff>92531</xdr:colOff>
      <xdr:row>176</xdr:row>
      <xdr:rowOff>564356</xdr:rowOff>
    </xdr:from>
    <xdr:to>
      <xdr:col>11</xdr:col>
      <xdr:colOff>639538</xdr:colOff>
      <xdr:row>176</xdr:row>
      <xdr:rowOff>831056</xdr:rowOff>
    </xdr:to>
    <xdr:sp macro="" textlink="">
      <xdr:nvSpPr>
        <xdr:cNvPr id="72" name="TekstniOkvir 71"/>
        <xdr:cNvSpPr txBox="1"/>
      </xdr:nvSpPr>
      <xdr:spPr>
        <a:xfrm>
          <a:off x="2650674" y="80982570"/>
          <a:ext cx="6343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Zemlja-voda</a:t>
          </a:r>
        </a:p>
      </xdr:txBody>
    </xdr:sp>
    <xdr:clientData/>
  </xdr:twoCellAnchor>
  <xdr:twoCellAnchor>
    <xdr:from>
      <xdr:col>11</xdr:col>
      <xdr:colOff>323850</xdr:colOff>
      <xdr:row>76</xdr:row>
      <xdr:rowOff>171450</xdr:rowOff>
    </xdr:from>
    <xdr:to>
      <xdr:col>11</xdr:col>
      <xdr:colOff>809625</xdr:colOff>
      <xdr:row>76</xdr:row>
      <xdr:rowOff>657225</xdr:rowOff>
    </xdr:to>
    <xdr:pic>
      <xdr:nvPicPr>
        <xdr:cNvPr id="5372"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27689175"/>
          <a:ext cx="485775" cy="485775"/>
        </a:xfrm>
        <a:prstGeom prst="rect">
          <a:avLst/>
        </a:prstGeom>
        <a:noFill/>
        <a:ln w="9525">
          <a:noFill/>
          <a:miter lim="800000"/>
          <a:headEnd/>
          <a:tailEnd/>
        </a:ln>
      </xdr:spPr>
    </xdr:pic>
    <xdr:clientData/>
  </xdr:twoCellAnchor>
  <xdr:twoCellAnchor editAs="oneCell">
    <xdr:from>
      <xdr:col>0</xdr:col>
      <xdr:colOff>66675</xdr:colOff>
      <xdr:row>76</xdr:row>
      <xdr:rowOff>161925</xdr:rowOff>
    </xdr:from>
    <xdr:to>
      <xdr:col>0</xdr:col>
      <xdr:colOff>514350</xdr:colOff>
      <xdr:row>76</xdr:row>
      <xdr:rowOff>657225</xdr:rowOff>
    </xdr:to>
    <xdr:pic>
      <xdr:nvPicPr>
        <xdr:cNvPr id="5373"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27679650"/>
          <a:ext cx="447675" cy="495300"/>
        </a:xfrm>
        <a:prstGeom prst="rect">
          <a:avLst/>
        </a:prstGeom>
        <a:noFill/>
        <a:ln w="9525" algn="ctr">
          <a:noFill/>
          <a:miter lim="800000"/>
          <a:headEnd/>
          <a:tailEnd/>
        </a:ln>
      </xdr:spPr>
    </xdr:pic>
    <xdr:clientData/>
  </xdr:twoCellAnchor>
  <xdr:twoCellAnchor>
    <xdr:from>
      <xdr:col>3</xdr:col>
      <xdr:colOff>210425</xdr:colOff>
      <xdr:row>83</xdr:row>
      <xdr:rowOff>28575</xdr:rowOff>
    </xdr:from>
    <xdr:to>
      <xdr:col>3</xdr:col>
      <xdr:colOff>938293</xdr:colOff>
      <xdr:row>83</xdr:row>
      <xdr:rowOff>295275</xdr:rowOff>
    </xdr:to>
    <xdr:sp macro="" textlink="">
      <xdr:nvSpPr>
        <xdr:cNvPr id="44" name="TekstniOkvir 43"/>
        <xdr:cNvSpPr txBox="1"/>
      </xdr:nvSpPr>
      <xdr:spPr>
        <a:xfrm>
          <a:off x="2768568" y="31107289"/>
          <a:ext cx="7278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prirodni</a:t>
          </a:r>
          <a:r>
            <a:rPr lang="hr-HR" sz="900" b="0" baseline="0"/>
            <a:t> plin</a:t>
          </a:r>
          <a:endParaRPr lang="hr-HR" sz="900" b="0"/>
        </a:p>
      </xdr:txBody>
    </xdr:sp>
    <xdr:clientData/>
  </xdr:twoCellAnchor>
  <xdr:twoCellAnchor>
    <xdr:from>
      <xdr:col>4</xdr:col>
      <xdr:colOff>478260</xdr:colOff>
      <xdr:row>83</xdr:row>
      <xdr:rowOff>23811</xdr:rowOff>
    </xdr:from>
    <xdr:to>
      <xdr:col>5</xdr:col>
      <xdr:colOff>249076</xdr:colOff>
      <xdr:row>83</xdr:row>
      <xdr:rowOff>273842</xdr:rowOff>
    </xdr:to>
    <xdr:sp macro="" textlink="">
      <xdr:nvSpPr>
        <xdr:cNvPr id="45" name="TekstniOkvir 44"/>
        <xdr:cNvSpPr txBox="1"/>
      </xdr:nvSpPr>
      <xdr:spPr>
        <a:xfrm>
          <a:off x="3975296" y="31102525"/>
          <a:ext cx="641673"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loživo  ulje</a:t>
          </a:r>
        </a:p>
      </xdr:txBody>
    </xdr:sp>
    <xdr:clientData/>
  </xdr:twoCellAnchor>
  <xdr:twoCellAnchor>
    <xdr:from>
      <xdr:col>6</xdr:col>
      <xdr:colOff>303298</xdr:colOff>
      <xdr:row>83</xdr:row>
      <xdr:rowOff>42862</xdr:rowOff>
    </xdr:from>
    <xdr:to>
      <xdr:col>8</xdr:col>
      <xdr:colOff>476120</xdr:colOff>
      <xdr:row>83</xdr:row>
      <xdr:rowOff>309562</xdr:rowOff>
    </xdr:to>
    <xdr:sp macro="" textlink="">
      <xdr:nvSpPr>
        <xdr:cNvPr id="46" name="TekstniOkvir 45"/>
        <xdr:cNvSpPr txBox="1"/>
      </xdr:nvSpPr>
      <xdr:spPr>
        <a:xfrm>
          <a:off x="5514834" y="31121576"/>
          <a:ext cx="112532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električna energija</a:t>
          </a:r>
        </a:p>
      </xdr:txBody>
    </xdr:sp>
    <xdr:clientData/>
  </xdr:twoCellAnchor>
  <xdr:twoCellAnchor>
    <xdr:from>
      <xdr:col>3</xdr:col>
      <xdr:colOff>210425</xdr:colOff>
      <xdr:row>83</xdr:row>
      <xdr:rowOff>414336</xdr:rowOff>
    </xdr:from>
    <xdr:to>
      <xdr:col>3</xdr:col>
      <xdr:colOff>938293</xdr:colOff>
      <xdr:row>83</xdr:row>
      <xdr:rowOff>681036</xdr:rowOff>
    </xdr:to>
    <xdr:sp macro="" textlink="">
      <xdr:nvSpPr>
        <xdr:cNvPr id="47" name="TekstniOkvir 46"/>
        <xdr:cNvSpPr txBox="1"/>
      </xdr:nvSpPr>
      <xdr:spPr>
        <a:xfrm>
          <a:off x="2768568" y="31493050"/>
          <a:ext cx="7278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UNP</a:t>
          </a:r>
        </a:p>
      </xdr:txBody>
    </xdr:sp>
    <xdr:clientData/>
  </xdr:twoCellAnchor>
  <xdr:twoCellAnchor>
    <xdr:from>
      <xdr:col>4</xdr:col>
      <xdr:colOff>499810</xdr:colOff>
      <xdr:row>83</xdr:row>
      <xdr:rowOff>404810</xdr:rowOff>
    </xdr:from>
    <xdr:to>
      <xdr:col>5</xdr:col>
      <xdr:colOff>656109</xdr:colOff>
      <xdr:row>83</xdr:row>
      <xdr:rowOff>619123</xdr:rowOff>
    </xdr:to>
    <xdr:sp macro="" textlink="">
      <xdr:nvSpPr>
        <xdr:cNvPr id="48" name="TekstniOkvir 47"/>
        <xdr:cNvSpPr txBox="1"/>
      </xdr:nvSpPr>
      <xdr:spPr>
        <a:xfrm>
          <a:off x="3996846" y="31483524"/>
          <a:ext cx="1027156"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ogrjevno drvo</a:t>
          </a:r>
        </a:p>
      </xdr:txBody>
    </xdr:sp>
    <xdr:clientData/>
  </xdr:twoCellAnchor>
  <xdr:twoCellAnchor>
    <xdr:from>
      <xdr:col>6</xdr:col>
      <xdr:colOff>327238</xdr:colOff>
      <xdr:row>83</xdr:row>
      <xdr:rowOff>416718</xdr:rowOff>
    </xdr:from>
    <xdr:to>
      <xdr:col>8</xdr:col>
      <xdr:colOff>500061</xdr:colOff>
      <xdr:row>83</xdr:row>
      <xdr:rowOff>607218</xdr:rowOff>
    </xdr:to>
    <xdr:sp macro="" textlink="">
      <xdr:nvSpPr>
        <xdr:cNvPr id="49" name="TekstniOkvir 48"/>
        <xdr:cNvSpPr txBox="1"/>
      </xdr:nvSpPr>
      <xdr:spPr>
        <a:xfrm>
          <a:off x="5538774" y="31495432"/>
          <a:ext cx="1125323"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toplina (toplana)</a:t>
          </a:r>
        </a:p>
      </xdr:txBody>
    </xdr:sp>
    <xdr:clientData/>
  </xdr:twoCellAnchor>
  <xdr:twoCellAnchor>
    <xdr:from>
      <xdr:col>3</xdr:col>
      <xdr:colOff>231858</xdr:colOff>
      <xdr:row>84</xdr:row>
      <xdr:rowOff>254795</xdr:rowOff>
    </xdr:from>
    <xdr:to>
      <xdr:col>4</xdr:col>
      <xdr:colOff>20833</xdr:colOff>
      <xdr:row>84</xdr:row>
      <xdr:rowOff>521495</xdr:rowOff>
    </xdr:to>
    <xdr:sp macro="" textlink="">
      <xdr:nvSpPr>
        <xdr:cNvPr id="127" name="TekstniOkvir 126"/>
        <xdr:cNvSpPr txBox="1"/>
      </xdr:nvSpPr>
      <xdr:spPr>
        <a:xfrm>
          <a:off x="2790001" y="32245188"/>
          <a:ext cx="7278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prirodni</a:t>
          </a:r>
          <a:r>
            <a:rPr lang="hr-HR" sz="900" b="0" baseline="0"/>
            <a:t> plin</a:t>
          </a:r>
          <a:endParaRPr lang="hr-HR" sz="900" b="0"/>
        </a:p>
      </xdr:txBody>
    </xdr:sp>
    <xdr:clientData/>
  </xdr:twoCellAnchor>
  <xdr:twoCellAnchor>
    <xdr:from>
      <xdr:col>4</xdr:col>
      <xdr:colOff>499693</xdr:colOff>
      <xdr:row>84</xdr:row>
      <xdr:rowOff>250031</xdr:rowOff>
    </xdr:from>
    <xdr:to>
      <xdr:col>5</xdr:col>
      <xdr:colOff>270509</xdr:colOff>
      <xdr:row>84</xdr:row>
      <xdr:rowOff>500062</xdr:rowOff>
    </xdr:to>
    <xdr:sp macro="" textlink="">
      <xdr:nvSpPr>
        <xdr:cNvPr id="128" name="TekstniOkvir 127"/>
        <xdr:cNvSpPr txBox="1"/>
      </xdr:nvSpPr>
      <xdr:spPr>
        <a:xfrm>
          <a:off x="3996729" y="32240424"/>
          <a:ext cx="641673"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loživo  ulje</a:t>
          </a:r>
        </a:p>
      </xdr:txBody>
    </xdr:sp>
    <xdr:clientData/>
  </xdr:twoCellAnchor>
  <xdr:twoCellAnchor>
    <xdr:from>
      <xdr:col>6</xdr:col>
      <xdr:colOff>324731</xdr:colOff>
      <xdr:row>84</xdr:row>
      <xdr:rowOff>269082</xdr:rowOff>
    </xdr:from>
    <xdr:to>
      <xdr:col>8</xdr:col>
      <xdr:colOff>497553</xdr:colOff>
      <xdr:row>84</xdr:row>
      <xdr:rowOff>535782</xdr:rowOff>
    </xdr:to>
    <xdr:sp macro="" textlink="">
      <xdr:nvSpPr>
        <xdr:cNvPr id="129" name="TekstniOkvir 128"/>
        <xdr:cNvSpPr txBox="1"/>
      </xdr:nvSpPr>
      <xdr:spPr>
        <a:xfrm>
          <a:off x="5536267" y="32259475"/>
          <a:ext cx="112532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električna energija</a:t>
          </a:r>
        </a:p>
      </xdr:txBody>
    </xdr:sp>
    <xdr:clientData/>
  </xdr:twoCellAnchor>
  <xdr:twoCellAnchor>
    <xdr:from>
      <xdr:col>3</xdr:col>
      <xdr:colOff>231858</xdr:colOff>
      <xdr:row>84</xdr:row>
      <xdr:rowOff>640556</xdr:rowOff>
    </xdr:from>
    <xdr:to>
      <xdr:col>4</xdr:col>
      <xdr:colOff>20833</xdr:colOff>
      <xdr:row>84</xdr:row>
      <xdr:rowOff>907256</xdr:rowOff>
    </xdr:to>
    <xdr:sp macro="" textlink="">
      <xdr:nvSpPr>
        <xdr:cNvPr id="130" name="TekstniOkvir 129"/>
        <xdr:cNvSpPr txBox="1"/>
      </xdr:nvSpPr>
      <xdr:spPr>
        <a:xfrm>
          <a:off x="2790001" y="32630949"/>
          <a:ext cx="7278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UNP</a:t>
          </a:r>
        </a:p>
      </xdr:txBody>
    </xdr:sp>
    <xdr:clientData/>
  </xdr:twoCellAnchor>
  <xdr:twoCellAnchor>
    <xdr:from>
      <xdr:col>4</xdr:col>
      <xdr:colOff>521243</xdr:colOff>
      <xdr:row>84</xdr:row>
      <xdr:rowOff>631030</xdr:rowOff>
    </xdr:from>
    <xdr:to>
      <xdr:col>5</xdr:col>
      <xdr:colOff>677542</xdr:colOff>
      <xdr:row>84</xdr:row>
      <xdr:rowOff>845343</xdr:rowOff>
    </xdr:to>
    <xdr:sp macro="" textlink="">
      <xdr:nvSpPr>
        <xdr:cNvPr id="131" name="TekstniOkvir 130"/>
        <xdr:cNvSpPr txBox="1"/>
      </xdr:nvSpPr>
      <xdr:spPr>
        <a:xfrm>
          <a:off x="4018279" y="32621423"/>
          <a:ext cx="1027156"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ogrjevno drvo</a:t>
          </a:r>
        </a:p>
      </xdr:txBody>
    </xdr:sp>
    <xdr:clientData/>
  </xdr:twoCellAnchor>
  <xdr:twoCellAnchor>
    <xdr:from>
      <xdr:col>6</xdr:col>
      <xdr:colOff>348671</xdr:colOff>
      <xdr:row>84</xdr:row>
      <xdr:rowOff>642938</xdr:rowOff>
    </xdr:from>
    <xdr:to>
      <xdr:col>8</xdr:col>
      <xdr:colOff>521494</xdr:colOff>
      <xdr:row>84</xdr:row>
      <xdr:rowOff>833438</xdr:rowOff>
    </xdr:to>
    <xdr:sp macro="" textlink="">
      <xdr:nvSpPr>
        <xdr:cNvPr id="132" name="TekstniOkvir 131"/>
        <xdr:cNvSpPr txBox="1"/>
      </xdr:nvSpPr>
      <xdr:spPr>
        <a:xfrm>
          <a:off x="5560207" y="32633331"/>
          <a:ext cx="1125323"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900" b="0"/>
            <a:t>toplina (toplana)</a:t>
          </a:r>
        </a:p>
      </xdr:txBody>
    </xdr:sp>
    <xdr:clientData/>
  </xdr:twoCellAnchor>
  <xdr:twoCellAnchor>
    <xdr:from>
      <xdr:col>11</xdr:col>
      <xdr:colOff>323850</xdr:colOff>
      <xdr:row>271</xdr:row>
      <xdr:rowOff>171450</xdr:rowOff>
    </xdr:from>
    <xdr:to>
      <xdr:col>11</xdr:col>
      <xdr:colOff>809625</xdr:colOff>
      <xdr:row>271</xdr:row>
      <xdr:rowOff>657225</xdr:rowOff>
    </xdr:to>
    <xdr:pic>
      <xdr:nvPicPr>
        <xdr:cNvPr id="5386"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36788525"/>
          <a:ext cx="485775" cy="485775"/>
        </a:xfrm>
        <a:prstGeom prst="rect">
          <a:avLst/>
        </a:prstGeom>
        <a:noFill/>
        <a:ln w="9525">
          <a:noFill/>
          <a:miter lim="800000"/>
          <a:headEnd/>
          <a:tailEnd/>
        </a:ln>
      </xdr:spPr>
    </xdr:pic>
    <xdr:clientData/>
  </xdr:twoCellAnchor>
  <xdr:twoCellAnchor editAs="oneCell">
    <xdr:from>
      <xdr:col>0</xdr:col>
      <xdr:colOff>66675</xdr:colOff>
      <xdr:row>271</xdr:row>
      <xdr:rowOff>161925</xdr:rowOff>
    </xdr:from>
    <xdr:to>
      <xdr:col>0</xdr:col>
      <xdr:colOff>514350</xdr:colOff>
      <xdr:row>271</xdr:row>
      <xdr:rowOff>657225</xdr:rowOff>
    </xdr:to>
    <xdr:pic>
      <xdr:nvPicPr>
        <xdr:cNvPr id="5387"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36779000"/>
          <a:ext cx="447675" cy="495300"/>
        </a:xfrm>
        <a:prstGeom prst="rect">
          <a:avLst/>
        </a:prstGeom>
        <a:noFill/>
        <a:ln w="9525" algn="ctr">
          <a:noFill/>
          <a:miter lim="800000"/>
          <a:headEnd/>
          <a:tailEnd/>
        </a:ln>
      </xdr:spPr>
    </xdr:pic>
    <xdr:clientData/>
  </xdr:twoCellAnchor>
  <xdr:twoCellAnchor>
    <xdr:from>
      <xdr:col>11</xdr:col>
      <xdr:colOff>323850</xdr:colOff>
      <xdr:row>305</xdr:row>
      <xdr:rowOff>171450</xdr:rowOff>
    </xdr:from>
    <xdr:to>
      <xdr:col>11</xdr:col>
      <xdr:colOff>809625</xdr:colOff>
      <xdr:row>305</xdr:row>
      <xdr:rowOff>657225</xdr:rowOff>
    </xdr:to>
    <xdr:pic>
      <xdr:nvPicPr>
        <xdr:cNvPr id="5388"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65449250"/>
          <a:ext cx="485775" cy="485775"/>
        </a:xfrm>
        <a:prstGeom prst="rect">
          <a:avLst/>
        </a:prstGeom>
        <a:noFill/>
        <a:ln w="9525">
          <a:noFill/>
          <a:miter lim="800000"/>
          <a:headEnd/>
          <a:tailEnd/>
        </a:ln>
      </xdr:spPr>
    </xdr:pic>
    <xdr:clientData/>
  </xdr:twoCellAnchor>
  <xdr:twoCellAnchor editAs="oneCell">
    <xdr:from>
      <xdr:col>0</xdr:col>
      <xdr:colOff>66675</xdr:colOff>
      <xdr:row>305</xdr:row>
      <xdr:rowOff>161925</xdr:rowOff>
    </xdr:from>
    <xdr:to>
      <xdr:col>0</xdr:col>
      <xdr:colOff>514350</xdr:colOff>
      <xdr:row>305</xdr:row>
      <xdr:rowOff>657225</xdr:rowOff>
    </xdr:to>
    <xdr:pic>
      <xdr:nvPicPr>
        <xdr:cNvPr id="5389"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65439725"/>
          <a:ext cx="447675" cy="495300"/>
        </a:xfrm>
        <a:prstGeom prst="rect">
          <a:avLst/>
        </a:prstGeom>
        <a:noFill/>
        <a:ln w="9525" algn="ctr">
          <a:noFill/>
          <a:miter lim="800000"/>
          <a:headEnd/>
          <a:tailEnd/>
        </a:ln>
      </xdr:spPr>
    </xdr:pic>
    <xdr:clientData/>
  </xdr:twoCellAnchor>
  <xdr:twoCellAnchor>
    <xdr:from>
      <xdr:col>11</xdr:col>
      <xdr:colOff>323850</xdr:colOff>
      <xdr:row>305</xdr:row>
      <xdr:rowOff>171450</xdr:rowOff>
    </xdr:from>
    <xdr:to>
      <xdr:col>11</xdr:col>
      <xdr:colOff>809625</xdr:colOff>
      <xdr:row>305</xdr:row>
      <xdr:rowOff>657225</xdr:rowOff>
    </xdr:to>
    <xdr:pic>
      <xdr:nvPicPr>
        <xdr:cNvPr id="5390"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65449250"/>
          <a:ext cx="485775" cy="485775"/>
        </a:xfrm>
        <a:prstGeom prst="rect">
          <a:avLst/>
        </a:prstGeom>
        <a:noFill/>
        <a:ln w="9525">
          <a:noFill/>
          <a:miter lim="800000"/>
          <a:headEnd/>
          <a:tailEnd/>
        </a:ln>
      </xdr:spPr>
    </xdr:pic>
    <xdr:clientData/>
  </xdr:twoCellAnchor>
  <xdr:twoCellAnchor editAs="oneCell">
    <xdr:from>
      <xdr:col>0</xdr:col>
      <xdr:colOff>66675</xdr:colOff>
      <xdr:row>305</xdr:row>
      <xdr:rowOff>161925</xdr:rowOff>
    </xdr:from>
    <xdr:to>
      <xdr:col>0</xdr:col>
      <xdr:colOff>514350</xdr:colOff>
      <xdr:row>305</xdr:row>
      <xdr:rowOff>657225</xdr:rowOff>
    </xdr:to>
    <xdr:pic>
      <xdr:nvPicPr>
        <xdr:cNvPr id="5391"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65439725"/>
          <a:ext cx="447675" cy="495300"/>
        </a:xfrm>
        <a:prstGeom prst="rect">
          <a:avLst/>
        </a:prstGeom>
        <a:noFill/>
        <a:ln w="9525" algn="ctr">
          <a:noFill/>
          <a:miter lim="800000"/>
          <a:headEnd/>
          <a:tailEnd/>
        </a:ln>
      </xdr:spPr>
    </xdr:pic>
    <xdr:clientData/>
  </xdr:twoCellAnchor>
  <xdr:twoCellAnchor>
    <xdr:from>
      <xdr:col>11</xdr:col>
      <xdr:colOff>323850</xdr:colOff>
      <xdr:row>339</xdr:row>
      <xdr:rowOff>171450</xdr:rowOff>
    </xdr:from>
    <xdr:to>
      <xdr:col>11</xdr:col>
      <xdr:colOff>809625</xdr:colOff>
      <xdr:row>339</xdr:row>
      <xdr:rowOff>657225</xdr:rowOff>
    </xdr:to>
    <xdr:pic>
      <xdr:nvPicPr>
        <xdr:cNvPr id="5392"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94109975"/>
          <a:ext cx="485775" cy="485775"/>
        </a:xfrm>
        <a:prstGeom prst="rect">
          <a:avLst/>
        </a:prstGeom>
        <a:noFill/>
        <a:ln w="9525">
          <a:noFill/>
          <a:miter lim="800000"/>
          <a:headEnd/>
          <a:tailEnd/>
        </a:ln>
      </xdr:spPr>
    </xdr:pic>
    <xdr:clientData/>
  </xdr:twoCellAnchor>
  <xdr:twoCellAnchor editAs="oneCell">
    <xdr:from>
      <xdr:col>0</xdr:col>
      <xdr:colOff>66675</xdr:colOff>
      <xdr:row>339</xdr:row>
      <xdr:rowOff>161925</xdr:rowOff>
    </xdr:from>
    <xdr:to>
      <xdr:col>0</xdr:col>
      <xdr:colOff>514350</xdr:colOff>
      <xdr:row>339</xdr:row>
      <xdr:rowOff>657225</xdr:rowOff>
    </xdr:to>
    <xdr:pic>
      <xdr:nvPicPr>
        <xdr:cNvPr id="5393"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94100450"/>
          <a:ext cx="447675" cy="495300"/>
        </a:xfrm>
        <a:prstGeom prst="rect">
          <a:avLst/>
        </a:prstGeom>
        <a:noFill/>
        <a:ln w="9525" algn="ctr">
          <a:noFill/>
          <a:miter lim="800000"/>
          <a:headEnd/>
          <a:tailEnd/>
        </a:ln>
      </xdr:spPr>
    </xdr:pic>
    <xdr:clientData/>
  </xdr:twoCellAnchor>
  <xdr:twoCellAnchor>
    <xdr:from>
      <xdr:col>11</xdr:col>
      <xdr:colOff>323850</xdr:colOff>
      <xdr:row>339</xdr:row>
      <xdr:rowOff>171450</xdr:rowOff>
    </xdr:from>
    <xdr:to>
      <xdr:col>11</xdr:col>
      <xdr:colOff>809625</xdr:colOff>
      <xdr:row>339</xdr:row>
      <xdr:rowOff>657225</xdr:rowOff>
    </xdr:to>
    <xdr:pic>
      <xdr:nvPicPr>
        <xdr:cNvPr id="5394"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194109975"/>
          <a:ext cx="485775" cy="485775"/>
        </a:xfrm>
        <a:prstGeom prst="rect">
          <a:avLst/>
        </a:prstGeom>
        <a:noFill/>
        <a:ln w="9525">
          <a:noFill/>
          <a:miter lim="800000"/>
          <a:headEnd/>
          <a:tailEnd/>
        </a:ln>
      </xdr:spPr>
    </xdr:pic>
    <xdr:clientData/>
  </xdr:twoCellAnchor>
  <xdr:twoCellAnchor editAs="oneCell">
    <xdr:from>
      <xdr:col>0</xdr:col>
      <xdr:colOff>66675</xdr:colOff>
      <xdr:row>339</xdr:row>
      <xdr:rowOff>161925</xdr:rowOff>
    </xdr:from>
    <xdr:to>
      <xdr:col>0</xdr:col>
      <xdr:colOff>514350</xdr:colOff>
      <xdr:row>339</xdr:row>
      <xdr:rowOff>657225</xdr:rowOff>
    </xdr:to>
    <xdr:pic>
      <xdr:nvPicPr>
        <xdr:cNvPr id="5395"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194100450"/>
          <a:ext cx="447675" cy="495300"/>
        </a:xfrm>
        <a:prstGeom prst="rect">
          <a:avLst/>
        </a:prstGeom>
        <a:noFill/>
        <a:ln w="9525" algn="ctr">
          <a:noFill/>
          <a:miter lim="800000"/>
          <a:headEnd/>
          <a:tailEnd/>
        </a:ln>
      </xdr:spPr>
    </xdr:pic>
    <xdr:clientData/>
  </xdr:twoCellAnchor>
  <xdr:twoCellAnchor>
    <xdr:from>
      <xdr:col>11</xdr:col>
      <xdr:colOff>323850</xdr:colOff>
      <xdr:row>373</xdr:row>
      <xdr:rowOff>171450</xdr:rowOff>
    </xdr:from>
    <xdr:to>
      <xdr:col>11</xdr:col>
      <xdr:colOff>809625</xdr:colOff>
      <xdr:row>373</xdr:row>
      <xdr:rowOff>657225</xdr:rowOff>
    </xdr:to>
    <xdr:pic>
      <xdr:nvPicPr>
        <xdr:cNvPr id="5396"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222770700"/>
          <a:ext cx="485775" cy="485775"/>
        </a:xfrm>
        <a:prstGeom prst="rect">
          <a:avLst/>
        </a:prstGeom>
        <a:noFill/>
        <a:ln w="9525">
          <a:noFill/>
          <a:miter lim="800000"/>
          <a:headEnd/>
          <a:tailEnd/>
        </a:ln>
      </xdr:spPr>
    </xdr:pic>
    <xdr:clientData/>
  </xdr:twoCellAnchor>
  <xdr:twoCellAnchor editAs="oneCell">
    <xdr:from>
      <xdr:col>0</xdr:col>
      <xdr:colOff>66675</xdr:colOff>
      <xdr:row>373</xdr:row>
      <xdr:rowOff>161925</xdr:rowOff>
    </xdr:from>
    <xdr:to>
      <xdr:col>0</xdr:col>
      <xdr:colOff>514350</xdr:colOff>
      <xdr:row>373</xdr:row>
      <xdr:rowOff>657225</xdr:rowOff>
    </xdr:to>
    <xdr:pic>
      <xdr:nvPicPr>
        <xdr:cNvPr id="5397"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222761175"/>
          <a:ext cx="447675" cy="495300"/>
        </a:xfrm>
        <a:prstGeom prst="rect">
          <a:avLst/>
        </a:prstGeom>
        <a:noFill/>
        <a:ln w="9525" algn="ctr">
          <a:noFill/>
          <a:miter lim="800000"/>
          <a:headEnd/>
          <a:tailEnd/>
        </a:ln>
      </xdr:spPr>
    </xdr:pic>
    <xdr:clientData/>
  </xdr:twoCellAnchor>
  <xdr:twoCellAnchor>
    <xdr:from>
      <xdr:col>11</xdr:col>
      <xdr:colOff>323850</xdr:colOff>
      <xdr:row>373</xdr:row>
      <xdr:rowOff>171450</xdr:rowOff>
    </xdr:from>
    <xdr:to>
      <xdr:col>11</xdr:col>
      <xdr:colOff>809625</xdr:colOff>
      <xdr:row>373</xdr:row>
      <xdr:rowOff>657225</xdr:rowOff>
    </xdr:to>
    <xdr:pic>
      <xdr:nvPicPr>
        <xdr:cNvPr id="5398" name="Picture 107"/>
        <xdr:cNvPicPr>
          <a:picLocks noChangeAspect="1" noChangeArrowheads="1"/>
        </xdr:cNvPicPr>
      </xdr:nvPicPr>
      <xdr:blipFill>
        <a:blip xmlns:r="http://schemas.openxmlformats.org/officeDocument/2006/relationships" r:embed="rId1" cstate="print"/>
        <a:srcRect/>
        <a:stretch>
          <a:fillRect/>
        </a:stretch>
      </xdr:blipFill>
      <xdr:spPr bwMode="auto">
        <a:xfrm>
          <a:off x="8686800" y="222770700"/>
          <a:ext cx="485775" cy="485775"/>
        </a:xfrm>
        <a:prstGeom prst="rect">
          <a:avLst/>
        </a:prstGeom>
        <a:noFill/>
        <a:ln w="9525">
          <a:noFill/>
          <a:miter lim="800000"/>
          <a:headEnd/>
          <a:tailEnd/>
        </a:ln>
      </xdr:spPr>
    </xdr:pic>
    <xdr:clientData/>
  </xdr:twoCellAnchor>
  <xdr:twoCellAnchor editAs="oneCell">
    <xdr:from>
      <xdr:col>0</xdr:col>
      <xdr:colOff>66675</xdr:colOff>
      <xdr:row>373</xdr:row>
      <xdr:rowOff>161925</xdr:rowOff>
    </xdr:from>
    <xdr:to>
      <xdr:col>0</xdr:col>
      <xdr:colOff>514350</xdr:colOff>
      <xdr:row>373</xdr:row>
      <xdr:rowOff>657225</xdr:rowOff>
    </xdr:to>
    <xdr:pic>
      <xdr:nvPicPr>
        <xdr:cNvPr id="5399"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66675" y="222761175"/>
          <a:ext cx="447675" cy="495300"/>
        </a:xfrm>
        <a:prstGeom prst="rect">
          <a:avLst/>
        </a:prstGeom>
        <a:noFill/>
        <a:ln w="9525" algn="ctr">
          <a:noFill/>
          <a:miter lim="800000"/>
          <a:headEnd/>
          <a:tailEnd/>
        </a:ln>
      </xdr:spPr>
    </xdr:pic>
    <xdr:clientData/>
  </xdr:twoCellAnchor>
  <xdr:twoCellAnchor editAs="absolute">
    <xdr:from>
      <xdr:col>17</xdr:col>
      <xdr:colOff>114300</xdr:colOff>
      <xdr:row>0</xdr:row>
      <xdr:rowOff>76200</xdr:rowOff>
    </xdr:from>
    <xdr:to>
      <xdr:col>30</xdr:col>
      <xdr:colOff>352425</xdr:colOff>
      <xdr:row>2</xdr:row>
      <xdr:rowOff>28575</xdr:rowOff>
    </xdr:to>
    <xdr:grpSp>
      <xdr:nvGrpSpPr>
        <xdr:cNvPr id="5400" name="Grupa 112"/>
        <xdr:cNvGrpSpPr>
          <a:grpSpLocks/>
        </xdr:cNvGrpSpPr>
      </xdr:nvGrpSpPr>
      <xdr:grpSpPr bwMode="auto">
        <a:xfrm>
          <a:off x="9344025" y="76200"/>
          <a:ext cx="5724525" cy="1343025"/>
          <a:chOff x="8977314" y="62972"/>
          <a:chExt cx="5756132" cy="1341966"/>
        </a:xfrm>
      </xdr:grpSpPr>
      <xdr:sp macro="" textlink="">
        <xdr:nvSpPr>
          <xdr:cNvPr id="114" name="Zaobljeni pravokutnik 113">
            <a:hlinkClick xmlns:r="http://schemas.openxmlformats.org/officeDocument/2006/relationships" r:id="rId3"/>
          </xdr:cNvPr>
          <xdr:cNvSpPr/>
        </xdr:nvSpPr>
        <xdr:spPr>
          <a:xfrm>
            <a:off x="8977314" y="72489"/>
            <a:ext cx="1829320" cy="989819"/>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PRIJAVA</a:t>
            </a:r>
          </a:p>
        </xdr:txBody>
      </xdr:sp>
      <xdr:sp macro="" textlink="">
        <xdr:nvSpPr>
          <xdr:cNvPr id="115" name="Zaobljeni pravokutnik 114">
            <a:hlinkClick xmlns:r="http://schemas.openxmlformats.org/officeDocument/2006/relationships" r:id="rId4"/>
          </xdr:cNvPr>
          <xdr:cNvSpPr/>
        </xdr:nvSpPr>
        <xdr:spPr>
          <a:xfrm>
            <a:off x="10931142" y="62972"/>
            <a:ext cx="1829320" cy="989819"/>
          </a:xfrm>
          <a:prstGeom prst="roundRect">
            <a:avLst/>
          </a:prstGeom>
          <a:solidFill>
            <a:schemeClr val="accent1">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ISPLATA</a:t>
            </a:r>
          </a:p>
        </xdr:txBody>
      </xdr:sp>
      <xdr:sp macro="" textlink="">
        <xdr:nvSpPr>
          <xdr:cNvPr id="116" name="Zaobljeni pravokutnik 115">
            <a:hlinkClick xmlns:r="http://schemas.openxmlformats.org/officeDocument/2006/relationships" r:id="rId5"/>
          </xdr:cNvPr>
          <xdr:cNvSpPr/>
        </xdr:nvSpPr>
        <xdr:spPr>
          <a:xfrm>
            <a:off x="12904126" y="62972"/>
            <a:ext cx="1829320" cy="989819"/>
          </a:xfrm>
          <a:prstGeom prst="roundRect">
            <a:avLst/>
          </a:prstGeom>
          <a:solidFill>
            <a:schemeClr val="accent2">
              <a:lumMod val="20000"/>
              <a:lumOff val="8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Odustajanje</a:t>
            </a:r>
          </a:p>
        </xdr:txBody>
      </xdr:sp>
      <xdr:sp macro="" textlink="">
        <xdr:nvSpPr>
          <xdr:cNvPr id="117" name="TekstniOkvir 116">
            <a:hlinkClick xmlns:r="http://schemas.openxmlformats.org/officeDocument/2006/relationships" r:id="rId6"/>
          </xdr:cNvPr>
          <xdr:cNvSpPr txBox="1"/>
        </xdr:nvSpPr>
        <xdr:spPr>
          <a:xfrm>
            <a:off x="9408306" y="1062308"/>
            <a:ext cx="890716"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sp macro="" textlink="">
        <xdr:nvSpPr>
          <xdr:cNvPr id="118" name="TekstniOkvir 117">
            <a:hlinkClick xmlns:r="http://schemas.openxmlformats.org/officeDocument/2006/relationships" r:id="rId7"/>
          </xdr:cNvPr>
          <xdr:cNvSpPr txBox="1"/>
        </xdr:nvSpPr>
        <xdr:spPr>
          <a:xfrm>
            <a:off x="11429177" y="1062308"/>
            <a:ext cx="890716"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133350</xdr:colOff>
      <xdr:row>0</xdr:row>
      <xdr:rowOff>95250</xdr:rowOff>
    </xdr:from>
    <xdr:to>
      <xdr:col>21</xdr:col>
      <xdr:colOff>590550</xdr:colOff>
      <xdr:row>2</xdr:row>
      <xdr:rowOff>47625</xdr:rowOff>
    </xdr:to>
    <xdr:grpSp>
      <xdr:nvGrpSpPr>
        <xdr:cNvPr id="8193" name="Grupa 1"/>
        <xdr:cNvGrpSpPr>
          <a:grpSpLocks/>
        </xdr:cNvGrpSpPr>
      </xdr:nvGrpSpPr>
      <xdr:grpSpPr bwMode="auto">
        <a:xfrm>
          <a:off x="9029700" y="95250"/>
          <a:ext cx="5743575" cy="1343025"/>
          <a:chOff x="9024935" y="95248"/>
          <a:chExt cx="5734847" cy="1341966"/>
        </a:xfrm>
      </xdr:grpSpPr>
      <xdr:sp macro="" textlink="">
        <xdr:nvSpPr>
          <xdr:cNvPr id="10" name="Zaobljeni pravokutnik 9">
            <a:hlinkClick xmlns:r="http://schemas.openxmlformats.org/officeDocument/2006/relationships" r:id="rId1"/>
          </xdr:cNvPr>
          <xdr:cNvSpPr/>
        </xdr:nvSpPr>
        <xdr:spPr>
          <a:xfrm>
            <a:off x="9024935" y="104765"/>
            <a:ext cx="1835531" cy="989819"/>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PRIJAVA</a:t>
            </a:r>
          </a:p>
        </xdr:txBody>
      </xdr:sp>
      <xdr:sp macro="" textlink="">
        <xdr:nvSpPr>
          <xdr:cNvPr id="11" name="Zaobljeni pravokutnik 10">
            <a:hlinkClick xmlns:r="http://schemas.openxmlformats.org/officeDocument/2006/relationships" r:id="rId2"/>
          </xdr:cNvPr>
          <xdr:cNvSpPr/>
        </xdr:nvSpPr>
        <xdr:spPr>
          <a:xfrm>
            <a:off x="10974593" y="95248"/>
            <a:ext cx="1835531" cy="989819"/>
          </a:xfrm>
          <a:prstGeom prst="roundRect">
            <a:avLst/>
          </a:prstGeom>
          <a:solidFill>
            <a:schemeClr val="accent1">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ISPLATA</a:t>
            </a:r>
          </a:p>
        </xdr:txBody>
      </xdr:sp>
      <xdr:sp macro="" textlink="">
        <xdr:nvSpPr>
          <xdr:cNvPr id="13" name="Zaobljeni pravokutnik 12">
            <a:hlinkClick xmlns:r="http://schemas.openxmlformats.org/officeDocument/2006/relationships" r:id="rId3"/>
          </xdr:cNvPr>
          <xdr:cNvSpPr/>
        </xdr:nvSpPr>
        <xdr:spPr>
          <a:xfrm>
            <a:off x="12924251" y="95248"/>
            <a:ext cx="1835531" cy="989819"/>
          </a:xfrm>
          <a:prstGeom prst="roundRect">
            <a:avLst/>
          </a:prstGeom>
          <a:solidFill>
            <a:schemeClr val="accent2">
              <a:lumMod val="20000"/>
              <a:lumOff val="8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hr-HR" sz="2400" b="1"/>
              <a:t>Odustajanje</a:t>
            </a:r>
          </a:p>
        </xdr:txBody>
      </xdr:sp>
      <xdr:sp macro="" textlink="">
        <xdr:nvSpPr>
          <xdr:cNvPr id="14" name="TekstniOkvir 13">
            <a:hlinkClick xmlns:r="http://schemas.openxmlformats.org/officeDocument/2006/relationships" r:id="rId4"/>
          </xdr:cNvPr>
          <xdr:cNvSpPr txBox="1"/>
        </xdr:nvSpPr>
        <xdr:spPr>
          <a:xfrm>
            <a:off x="9452909" y="1094584"/>
            <a:ext cx="893989"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sp macro="" textlink="">
        <xdr:nvSpPr>
          <xdr:cNvPr id="15" name="TekstniOkvir 14">
            <a:hlinkClick xmlns:r="http://schemas.openxmlformats.org/officeDocument/2006/relationships" r:id="rId5"/>
          </xdr:cNvPr>
          <xdr:cNvSpPr txBox="1"/>
        </xdr:nvSpPr>
        <xdr:spPr>
          <a:xfrm>
            <a:off x="11478651" y="1094584"/>
            <a:ext cx="893989" cy="34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HR" sz="1600" b="1" u="sng">
                <a:latin typeface="Times New Roman" panose="02020603050405020304" pitchFamily="18" charset="0"/>
                <a:cs typeface="Times New Roman" panose="02020603050405020304" pitchFamily="18" charset="0"/>
              </a:rPr>
              <a:t>UPUTE</a:t>
            </a:r>
          </a:p>
        </xdr:txBody>
      </xdr:sp>
    </xdr:grpSp>
    <xdr:clientData/>
  </xdr:twoCellAnchor>
  <xdr:twoCellAnchor>
    <xdr:from>
      <xdr:col>11</xdr:col>
      <xdr:colOff>323850</xdr:colOff>
      <xdr:row>0</xdr:row>
      <xdr:rowOff>171450</xdr:rowOff>
    </xdr:from>
    <xdr:to>
      <xdr:col>11</xdr:col>
      <xdr:colOff>809625</xdr:colOff>
      <xdr:row>0</xdr:row>
      <xdr:rowOff>657225</xdr:rowOff>
    </xdr:to>
    <xdr:pic>
      <xdr:nvPicPr>
        <xdr:cNvPr id="8194" name="Picture 107"/>
        <xdr:cNvPicPr>
          <a:picLocks noChangeAspect="1" noChangeArrowheads="1"/>
        </xdr:cNvPicPr>
      </xdr:nvPicPr>
      <xdr:blipFill>
        <a:blip xmlns:r="http://schemas.openxmlformats.org/officeDocument/2006/relationships" r:embed="rId6" cstate="print"/>
        <a:srcRect/>
        <a:stretch>
          <a:fillRect/>
        </a:stretch>
      </xdr:blipFill>
      <xdr:spPr bwMode="auto">
        <a:xfrm>
          <a:off x="8353425" y="171450"/>
          <a:ext cx="485775" cy="485775"/>
        </a:xfrm>
        <a:prstGeom prst="rect">
          <a:avLst/>
        </a:prstGeom>
        <a:noFill/>
        <a:ln w="9525">
          <a:noFill/>
          <a:miter lim="800000"/>
          <a:headEnd/>
          <a:tailEnd/>
        </a:ln>
      </xdr:spPr>
    </xdr:pic>
    <xdr:clientData/>
  </xdr:twoCellAnchor>
  <xdr:twoCellAnchor editAs="oneCell">
    <xdr:from>
      <xdr:col>0</xdr:col>
      <xdr:colOff>66675</xdr:colOff>
      <xdr:row>0</xdr:row>
      <xdr:rowOff>161925</xdr:rowOff>
    </xdr:from>
    <xdr:to>
      <xdr:col>0</xdr:col>
      <xdr:colOff>514350</xdr:colOff>
      <xdr:row>0</xdr:row>
      <xdr:rowOff>657225</xdr:rowOff>
    </xdr:to>
    <xdr:pic>
      <xdr:nvPicPr>
        <xdr:cNvPr id="8195" name="Rectangle 11264"/>
        <xdr:cNvPicPr>
          <a:picLocks noChangeAspect="1" noChangeArrowheads="1"/>
        </xdr:cNvPicPr>
      </xdr:nvPicPr>
      <xdr:blipFill>
        <a:blip xmlns:r="http://schemas.openxmlformats.org/officeDocument/2006/relationships" r:embed="rId7" cstate="print"/>
        <a:srcRect/>
        <a:stretch>
          <a:fillRect/>
        </a:stretch>
      </xdr:blipFill>
      <xdr:spPr bwMode="auto">
        <a:xfrm>
          <a:off x="66675" y="161925"/>
          <a:ext cx="447675" cy="495300"/>
        </a:xfrm>
        <a:prstGeom prst="rect">
          <a:avLst/>
        </a:prstGeom>
        <a:noFill/>
        <a:ln w="9525" algn="ctr">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List3"/>
  <dimension ref="A1:B19"/>
  <sheetViews>
    <sheetView view="pageBreakPreview" zoomScaleNormal="120" zoomScaleSheetLayoutView="100" workbookViewId="0">
      <pane ySplit="2" topLeftCell="A3" activePane="bottomLeft" state="frozen"/>
      <selection pane="bottomLeft" activeCell="A18" sqref="A18:B18"/>
    </sheetView>
  </sheetViews>
  <sheetFormatPr defaultRowHeight="15"/>
  <cols>
    <col min="1" max="1" width="4" style="35" bestFit="1" customWidth="1"/>
    <col min="2" max="2" width="82.85546875" style="35" customWidth="1"/>
    <col min="3" max="16384" width="9.140625" style="35"/>
  </cols>
  <sheetData>
    <row r="1" spans="1:2" ht="65.099999999999994" customHeight="1">
      <c r="A1" s="226" t="s">
        <v>1874</v>
      </c>
      <c r="B1" s="227"/>
    </row>
    <row r="2" spans="1:2" ht="45" customHeight="1" thickBot="1">
      <c r="A2" s="230" t="s">
        <v>1900</v>
      </c>
      <c r="B2" s="231"/>
    </row>
    <row r="3" spans="1:2" ht="34.5" customHeight="1">
      <c r="A3" s="75"/>
      <c r="B3" s="75"/>
    </row>
    <row r="4" spans="1:2" ht="36.75" customHeight="1">
      <c r="A4" s="232" t="s">
        <v>1934</v>
      </c>
      <c r="B4" s="233"/>
    </row>
    <row r="5" spans="1:2" ht="36.75" customHeight="1">
      <c r="A5" s="76" t="s">
        <v>1933</v>
      </c>
      <c r="B5" s="91" t="s">
        <v>393</v>
      </c>
    </row>
    <row r="6" spans="1:2" ht="36.75" customHeight="1">
      <c r="A6" s="77" t="s">
        <v>1875</v>
      </c>
      <c r="B6" s="78" t="s">
        <v>2066</v>
      </c>
    </row>
    <row r="7" spans="1:2" ht="18" customHeight="1">
      <c r="A7" s="75"/>
      <c r="B7" s="75"/>
    </row>
    <row r="8" spans="1:2" s="36" customFormat="1" ht="31.5" customHeight="1">
      <c r="A8" s="79" t="s">
        <v>1933</v>
      </c>
      <c r="B8" s="207" t="s">
        <v>1876</v>
      </c>
    </row>
    <row r="9" spans="1:2" s="36" customFormat="1" ht="39.950000000000003" customHeight="1">
      <c r="A9" s="79" t="s">
        <v>1875</v>
      </c>
      <c r="B9" s="80" t="s">
        <v>1992</v>
      </c>
    </row>
    <row r="10" spans="1:2" s="36" customFormat="1" ht="24.75" customHeight="1">
      <c r="A10" s="79" t="s">
        <v>1877</v>
      </c>
      <c r="B10" s="80" t="s">
        <v>394</v>
      </c>
    </row>
    <row r="11" spans="1:2" s="36" customFormat="1" ht="27" customHeight="1">
      <c r="A11" s="79" t="s">
        <v>1878</v>
      </c>
      <c r="B11" s="80" t="s">
        <v>1991</v>
      </c>
    </row>
    <row r="12" spans="1:2" s="36" customFormat="1" ht="27" customHeight="1">
      <c r="A12" s="79" t="s">
        <v>1879</v>
      </c>
      <c r="B12" s="80" t="s">
        <v>1990</v>
      </c>
    </row>
    <row r="13" spans="1:2" s="36" customFormat="1" ht="39.950000000000003" customHeight="1">
      <c r="A13" s="79" t="s">
        <v>1880</v>
      </c>
      <c r="B13" s="80" t="s">
        <v>2067</v>
      </c>
    </row>
    <row r="14" spans="1:2" s="36" customFormat="1" ht="39.950000000000003" customHeight="1">
      <c r="A14" s="79" t="s">
        <v>1881</v>
      </c>
      <c r="B14" s="80" t="s">
        <v>2068</v>
      </c>
    </row>
    <row r="15" spans="1:2" s="36" customFormat="1" ht="48.75" customHeight="1">
      <c r="A15" s="79" t="s">
        <v>1882</v>
      </c>
      <c r="B15" s="80" t="s">
        <v>2069</v>
      </c>
    </row>
    <row r="16" spans="1:2" s="36" customFormat="1" ht="36.75" customHeight="1">
      <c r="A16" s="81"/>
      <c r="B16" s="82"/>
    </row>
    <row r="17" spans="1:2" s="37" customFormat="1" ht="60" customHeight="1">
      <c r="A17" s="228" t="s">
        <v>395</v>
      </c>
      <c r="B17" s="228"/>
    </row>
    <row r="18" spans="1:2" s="37" customFormat="1" ht="47.25" customHeight="1">
      <c r="A18" s="229" t="s">
        <v>397</v>
      </c>
      <c r="B18" s="229"/>
    </row>
    <row r="19" spans="1:2" s="37" customFormat="1" ht="49.5" customHeight="1">
      <c r="A19" s="229" t="s">
        <v>1883</v>
      </c>
      <c r="B19" s="229"/>
    </row>
  </sheetData>
  <sheetProtection password="D04F" sheet="1" objects="1" scenarios="1" selectLockedCells="1" selectUnlockedCells="1"/>
  <mergeCells count="6">
    <mergeCell ref="A1:B1"/>
    <mergeCell ref="A17:B17"/>
    <mergeCell ref="A18:B18"/>
    <mergeCell ref="A19:B19"/>
    <mergeCell ref="A2:B2"/>
    <mergeCell ref="A4:B4"/>
  </mergeCells>
  <phoneticPr fontId="0" type="noConversion"/>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List2"/>
  <dimension ref="A1:AL1016"/>
  <sheetViews>
    <sheetView tabSelected="1" view="pageBreakPreview" zoomScale="80" zoomScaleNormal="80" zoomScaleSheetLayoutView="80" workbookViewId="0">
      <pane ySplit="2" topLeftCell="A3" activePane="bottomLeft" state="frozen"/>
      <selection pane="bottomLeft" activeCell="C4" sqref="C4:L4"/>
    </sheetView>
  </sheetViews>
  <sheetFormatPr defaultRowHeight="15"/>
  <cols>
    <col min="1" max="1" width="15.85546875" style="2" customWidth="1"/>
    <col min="2" max="2" width="14.42578125" style="2" customWidth="1"/>
    <col min="3" max="3" width="4.85546875" style="2" customWidth="1"/>
    <col min="4" max="4" width="14" style="2" customWidth="1"/>
    <col min="5" max="5" width="13" style="2" customWidth="1"/>
    <col min="6" max="6" width="12.5703125" style="2" customWidth="1"/>
    <col min="7" max="7" width="9.140625" style="2"/>
    <col min="8" max="8" width="5.140625" style="2" customWidth="1"/>
    <col min="9" max="9" width="9.140625" style="2"/>
    <col min="10" max="10" width="13.140625" style="2" customWidth="1"/>
    <col min="11" max="11" width="9.7109375" style="2" customWidth="1"/>
    <col min="12" max="12" width="13" style="2" customWidth="1"/>
    <col min="13" max="13" width="38.42578125" style="1" hidden="1" customWidth="1"/>
    <col min="14" max="14" width="9.85546875" style="1" hidden="1" customWidth="1"/>
    <col min="15" max="15" width="9.140625" style="2" hidden="1" customWidth="1"/>
    <col min="16" max="16" width="14.7109375" style="2" hidden="1" customWidth="1"/>
    <col min="17" max="17" width="61.42578125" style="15" customWidth="1"/>
    <col min="18" max="18" width="29.7109375" style="28" customWidth="1"/>
    <col min="19" max="21" width="15.7109375" style="28" customWidth="1"/>
    <col min="22" max="22" width="12.85546875" style="190" hidden="1" customWidth="1"/>
    <col min="23" max="23" width="23.140625" style="190" hidden="1" customWidth="1"/>
    <col min="24" max="24" width="35.5703125" style="190" hidden="1" customWidth="1"/>
    <col min="25" max="38" width="9.140625" style="39"/>
    <col min="39" max="16384" width="9.140625" style="2"/>
  </cols>
  <sheetData>
    <row r="1" spans="1:38" ht="65.099999999999994" customHeight="1" thickBot="1">
      <c r="A1" s="297" t="s">
        <v>1975</v>
      </c>
      <c r="B1" s="298"/>
      <c r="C1" s="298"/>
      <c r="D1" s="298"/>
      <c r="E1" s="298"/>
      <c r="F1" s="298"/>
      <c r="G1" s="298"/>
      <c r="H1" s="298"/>
      <c r="I1" s="298"/>
      <c r="J1" s="298"/>
      <c r="K1" s="298"/>
      <c r="L1" s="299"/>
      <c r="Q1" s="124"/>
      <c r="V1" s="191" t="s">
        <v>406</v>
      </c>
      <c r="W1" s="192" t="s">
        <v>407</v>
      </c>
      <c r="X1" s="192" t="s">
        <v>408</v>
      </c>
    </row>
    <row r="2" spans="1:38" ht="45" customHeight="1" thickBot="1">
      <c r="A2" s="300" t="s">
        <v>1974</v>
      </c>
      <c r="B2" s="301"/>
      <c r="C2" s="301"/>
      <c r="D2" s="301"/>
      <c r="E2" s="301"/>
      <c r="F2" s="301"/>
      <c r="G2" s="301"/>
      <c r="H2" s="301"/>
      <c r="I2" s="301"/>
      <c r="J2" s="301"/>
      <c r="K2" s="301"/>
      <c r="L2" s="302"/>
      <c r="Q2" s="125"/>
      <c r="V2" s="191" t="s">
        <v>175</v>
      </c>
      <c r="W2" s="193" t="s">
        <v>407</v>
      </c>
      <c r="X2" s="193" t="s">
        <v>408</v>
      </c>
    </row>
    <row r="3" spans="1:38" ht="30" customHeight="1" thickBot="1">
      <c r="A3" s="242" t="s">
        <v>1982</v>
      </c>
      <c r="B3" s="303"/>
      <c r="C3" s="303"/>
      <c r="D3" s="303"/>
      <c r="E3" s="303"/>
      <c r="F3" s="303"/>
      <c r="G3" s="303"/>
      <c r="H3" s="303"/>
      <c r="I3" s="303"/>
      <c r="J3" s="303"/>
      <c r="K3" s="303"/>
      <c r="L3" s="304"/>
      <c r="Q3" s="124"/>
      <c r="R3" s="69"/>
      <c r="S3" s="69"/>
      <c r="T3" s="69"/>
      <c r="U3" s="69"/>
      <c r="V3" s="191" t="s">
        <v>410</v>
      </c>
      <c r="W3" s="192" t="s">
        <v>407</v>
      </c>
      <c r="X3" s="192" t="s">
        <v>408</v>
      </c>
    </row>
    <row r="4" spans="1:38" ht="33" customHeight="1">
      <c r="A4" s="305" t="s">
        <v>1860</v>
      </c>
      <c r="B4" s="306"/>
      <c r="C4" s="289"/>
      <c r="D4" s="289"/>
      <c r="E4" s="289"/>
      <c r="F4" s="289"/>
      <c r="G4" s="289"/>
      <c r="H4" s="289"/>
      <c r="I4" s="289"/>
      <c r="J4" s="289"/>
      <c r="K4" s="289"/>
      <c r="L4" s="290"/>
      <c r="P4" s="7"/>
      <c r="Q4" s="124"/>
      <c r="R4" s="69"/>
      <c r="S4" s="69"/>
      <c r="T4" s="69"/>
      <c r="U4" s="69"/>
      <c r="V4" s="191" t="s">
        <v>412</v>
      </c>
      <c r="W4" s="193" t="s">
        <v>407</v>
      </c>
      <c r="X4" s="193" t="s">
        <v>408</v>
      </c>
    </row>
    <row r="5" spans="1:38" s="9" customFormat="1" ht="33" customHeight="1">
      <c r="A5" s="254" t="s">
        <v>1861</v>
      </c>
      <c r="B5" s="255"/>
      <c r="C5" s="256"/>
      <c r="D5" s="257"/>
      <c r="E5" s="257"/>
      <c r="F5" s="257"/>
      <c r="G5" s="257"/>
      <c r="H5" s="257"/>
      <c r="I5" s="257"/>
      <c r="J5" s="257"/>
      <c r="K5" s="257"/>
      <c r="L5" s="258"/>
      <c r="M5" s="8"/>
      <c r="N5" s="8"/>
      <c r="P5" s="10"/>
      <c r="Q5" s="124"/>
      <c r="R5" s="70"/>
      <c r="S5" s="70"/>
      <c r="T5" s="70"/>
      <c r="U5" s="70"/>
      <c r="V5" s="191" t="s">
        <v>413</v>
      </c>
      <c r="W5" s="192" t="s">
        <v>407</v>
      </c>
      <c r="X5" s="192" t="s">
        <v>408</v>
      </c>
      <c r="Y5" s="71"/>
      <c r="Z5" s="71"/>
      <c r="AA5" s="71"/>
      <c r="AB5" s="71"/>
      <c r="AC5" s="71"/>
      <c r="AD5" s="71"/>
      <c r="AE5" s="71"/>
      <c r="AF5" s="71"/>
      <c r="AG5" s="71"/>
      <c r="AH5" s="71"/>
      <c r="AI5" s="71"/>
      <c r="AJ5" s="71"/>
      <c r="AK5" s="71"/>
      <c r="AL5" s="71"/>
    </row>
    <row r="6" spans="1:38" s="9" customFormat="1" ht="33" customHeight="1">
      <c r="A6" s="291" t="s">
        <v>426</v>
      </c>
      <c r="B6" s="317"/>
      <c r="C6" s="256"/>
      <c r="D6" s="257"/>
      <c r="E6" s="257"/>
      <c r="F6" s="257"/>
      <c r="G6" s="257"/>
      <c r="H6" s="257"/>
      <c r="I6" s="257"/>
      <c r="J6" s="257"/>
      <c r="K6" s="257"/>
      <c r="L6" s="258"/>
      <c r="M6" s="8"/>
      <c r="N6" s="8"/>
      <c r="P6" s="10"/>
      <c r="Q6" s="124"/>
      <c r="R6" s="70"/>
      <c r="S6" s="70"/>
      <c r="T6" s="70"/>
      <c r="U6" s="70"/>
      <c r="V6" s="191" t="s">
        <v>415</v>
      </c>
      <c r="W6" s="193" t="s">
        <v>407</v>
      </c>
      <c r="X6" s="193" t="s">
        <v>408</v>
      </c>
      <c r="Y6" s="71"/>
      <c r="Z6" s="71"/>
      <c r="AA6" s="71"/>
      <c r="AB6" s="71"/>
      <c r="AC6" s="71"/>
      <c r="AD6" s="71"/>
      <c r="AE6" s="71"/>
      <c r="AF6" s="71"/>
      <c r="AG6" s="71"/>
      <c r="AH6" s="71"/>
      <c r="AI6" s="71"/>
      <c r="AJ6" s="71"/>
      <c r="AK6" s="71"/>
      <c r="AL6" s="71"/>
    </row>
    <row r="7" spans="1:38" s="9" customFormat="1" ht="33" customHeight="1">
      <c r="A7" s="291" t="s">
        <v>1888</v>
      </c>
      <c r="B7" s="255"/>
      <c r="C7" s="256"/>
      <c r="D7" s="257"/>
      <c r="E7" s="257"/>
      <c r="F7" s="257"/>
      <c r="G7" s="257"/>
      <c r="H7" s="257"/>
      <c r="I7" s="257"/>
      <c r="J7" s="257"/>
      <c r="K7" s="257"/>
      <c r="L7" s="258"/>
      <c r="M7" s="8"/>
      <c r="N7" s="8"/>
      <c r="P7" s="10"/>
      <c r="Q7" s="124"/>
      <c r="R7" s="70"/>
      <c r="S7" s="70"/>
      <c r="T7" s="70"/>
      <c r="U7" s="70"/>
      <c r="V7" s="191" t="s">
        <v>176</v>
      </c>
      <c r="W7" s="192" t="s">
        <v>407</v>
      </c>
      <c r="X7" s="192" t="s">
        <v>408</v>
      </c>
      <c r="Y7" s="71"/>
      <c r="Z7" s="71"/>
      <c r="AA7" s="71"/>
      <c r="AB7" s="71"/>
      <c r="AC7" s="71"/>
      <c r="AD7" s="71"/>
      <c r="AE7" s="71"/>
      <c r="AF7" s="71"/>
      <c r="AG7" s="71"/>
      <c r="AH7" s="71"/>
      <c r="AI7" s="71"/>
      <c r="AJ7" s="71"/>
      <c r="AK7" s="71"/>
      <c r="AL7" s="71"/>
    </row>
    <row r="8" spans="1:38" s="9" customFormat="1" ht="33" customHeight="1">
      <c r="A8" s="291" t="s">
        <v>1936</v>
      </c>
      <c r="B8" s="307"/>
      <c r="C8" s="256"/>
      <c r="D8" s="257"/>
      <c r="E8" s="310"/>
      <c r="F8" s="311" t="s">
        <v>1935</v>
      </c>
      <c r="G8" s="312"/>
      <c r="H8" s="313"/>
      <c r="I8" s="314"/>
      <c r="J8" s="315"/>
      <c r="K8" s="315"/>
      <c r="L8" s="316"/>
      <c r="M8" s="8"/>
      <c r="N8" s="8"/>
      <c r="P8" s="10"/>
      <c r="Q8" s="124"/>
      <c r="R8" s="70"/>
      <c r="S8" s="70"/>
      <c r="T8" s="70"/>
      <c r="U8" s="70"/>
      <c r="V8" s="191" t="s">
        <v>177</v>
      </c>
      <c r="W8" s="193" t="s">
        <v>407</v>
      </c>
      <c r="X8" s="193" t="s">
        <v>408</v>
      </c>
      <c r="Y8" s="71"/>
      <c r="Z8" s="71"/>
      <c r="AA8" s="71"/>
      <c r="AB8" s="71"/>
      <c r="AC8" s="71"/>
      <c r="AD8" s="71"/>
      <c r="AE8" s="71"/>
      <c r="AF8" s="71"/>
      <c r="AG8" s="71"/>
      <c r="AH8" s="71"/>
      <c r="AI8" s="71"/>
      <c r="AJ8" s="71"/>
      <c r="AK8" s="71"/>
      <c r="AL8" s="71"/>
    </row>
    <row r="9" spans="1:38" s="9" customFormat="1" ht="33" customHeight="1">
      <c r="A9" s="308" t="s">
        <v>1862</v>
      </c>
      <c r="B9" s="309"/>
      <c r="C9" s="256"/>
      <c r="D9" s="257"/>
      <c r="E9" s="310"/>
      <c r="F9" s="277" t="str">
        <f>IF(C9="","",LOOKUP(C9,V:V,W:W))</f>
        <v/>
      </c>
      <c r="G9" s="278"/>
      <c r="H9" s="278"/>
      <c r="I9" s="278"/>
      <c r="J9" s="278"/>
      <c r="K9" s="278"/>
      <c r="L9" s="279"/>
      <c r="M9" s="8"/>
      <c r="N9" s="8"/>
      <c r="P9" s="10"/>
      <c r="Q9" s="124"/>
      <c r="R9" s="70"/>
      <c r="S9" s="70"/>
      <c r="T9" s="70"/>
      <c r="U9" s="70"/>
      <c r="V9" s="191" t="s">
        <v>178</v>
      </c>
      <c r="W9" s="192" t="s">
        <v>407</v>
      </c>
      <c r="X9" s="192" t="s">
        <v>408</v>
      </c>
      <c r="Y9" s="71"/>
      <c r="Z9" s="71"/>
      <c r="AA9" s="71"/>
      <c r="AB9" s="71"/>
      <c r="AC9" s="71"/>
      <c r="AD9" s="71"/>
      <c r="AE9" s="71"/>
      <c r="AF9" s="71"/>
      <c r="AG9" s="71"/>
      <c r="AH9" s="71"/>
      <c r="AI9" s="71"/>
      <c r="AJ9" s="71"/>
      <c r="AK9" s="71"/>
      <c r="AL9" s="71"/>
    </row>
    <row r="10" spans="1:38" s="9" customFormat="1" ht="33" customHeight="1">
      <c r="A10" s="254" t="s">
        <v>404</v>
      </c>
      <c r="B10" s="255"/>
      <c r="C10" s="277" t="str">
        <f>IF(C9="","",LOOKUP(C9,V:V,X:X))</f>
        <v/>
      </c>
      <c r="D10" s="278"/>
      <c r="E10" s="278"/>
      <c r="F10" s="278"/>
      <c r="G10" s="278"/>
      <c r="H10" s="278"/>
      <c r="I10" s="278"/>
      <c r="J10" s="278"/>
      <c r="K10" s="278"/>
      <c r="L10" s="279"/>
      <c r="M10" s="8"/>
      <c r="N10" s="8"/>
      <c r="P10" s="10"/>
      <c r="Q10" s="124"/>
      <c r="R10" s="70"/>
      <c r="S10" s="70"/>
      <c r="T10" s="70"/>
      <c r="U10" s="70"/>
      <c r="V10" s="191" t="s">
        <v>179</v>
      </c>
      <c r="W10" s="193" t="s">
        <v>407</v>
      </c>
      <c r="X10" s="193" t="s">
        <v>408</v>
      </c>
      <c r="Y10" s="71"/>
      <c r="Z10" s="71"/>
      <c r="AA10" s="71"/>
      <c r="AB10" s="71"/>
      <c r="AC10" s="71"/>
      <c r="AD10" s="71"/>
      <c r="AE10" s="71"/>
      <c r="AF10" s="71"/>
      <c r="AG10" s="71"/>
      <c r="AH10" s="71"/>
      <c r="AI10" s="71"/>
      <c r="AJ10" s="71"/>
      <c r="AK10" s="71"/>
      <c r="AL10" s="71"/>
    </row>
    <row r="11" spans="1:38" s="9" customFormat="1" ht="33" customHeight="1">
      <c r="A11" s="254" t="s">
        <v>430</v>
      </c>
      <c r="B11" s="255"/>
      <c r="C11" s="256"/>
      <c r="D11" s="257"/>
      <c r="E11" s="257"/>
      <c r="F11" s="257"/>
      <c r="G11" s="257"/>
      <c r="H11" s="257"/>
      <c r="I11" s="257"/>
      <c r="J11" s="257"/>
      <c r="K11" s="257"/>
      <c r="L11" s="258"/>
      <c r="M11" s="8"/>
      <c r="N11" s="8"/>
      <c r="P11" s="11"/>
      <c r="Q11" s="124"/>
      <c r="R11" s="70"/>
      <c r="S11" s="70"/>
      <c r="T11" s="70"/>
      <c r="U11" s="70"/>
      <c r="V11" s="191" t="s">
        <v>180</v>
      </c>
      <c r="W11" s="192" t="s">
        <v>407</v>
      </c>
      <c r="X11" s="192" t="s">
        <v>408</v>
      </c>
      <c r="Y11" s="71"/>
      <c r="Z11" s="71"/>
      <c r="AA11" s="71"/>
      <c r="AB11" s="71"/>
      <c r="AC11" s="71"/>
      <c r="AD11" s="71"/>
      <c r="AE11" s="71"/>
      <c r="AF11" s="71"/>
      <c r="AG11" s="71"/>
      <c r="AH11" s="71"/>
      <c r="AI11" s="71"/>
      <c r="AJ11" s="71"/>
      <c r="AK11" s="71"/>
      <c r="AL11" s="71"/>
    </row>
    <row r="12" spans="1:38" s="9" customFormat="1" ht="33" customHeight="1" thickBot="1">
      <c r="A12" s="293" t="s">
        <v>1887</v>
      </c>
      <c r="B12" s="294"/>
      <c r="C12" s="295" t="s">
        <v>434</v>
      </c>
      <c r="D12" s="296"/>
      <c r="E12" s="280"/>
      <c r="F12" s="281"/>
      <c r="G12" s="281"/>
      <c r="H12" s="281"/>
      <c r="I12" s="281"/>
      <c r="J12" s="281"/>
      <c r="K12" s="281"/>
      <c r="L12" s="282"/>
      <c r="M12" s="8"/>
      <c r="N12" s="8"/>
      <c r="P12" s="13"/>
      <c r="Q12" s="124"/>
      <c r="R12" s="70"/>
      <c r="S12" s="70"/>
      <c r="T12" s="70"/>
      <c r="U12" s="70"/>
      <c r="V12" s="191" t="s">
        <v>181</v>
      </c>
      <c r="W12" s="193" t="s">
        <v>407</v>
      </c>
      <c r="X12" s="193" t="s">
        <v>408</v>
      </c>
      <c r="Y12" s="71"/>
      <c r="Z12" s="71"/>
      <c r="AA12" s="71"/>
      <c r="AB12" s="71"/>
      <c r="AC12" s="71"/>
      <c r="AD12" s="71"/>
      <c r="AE12" s="71"/>
      <c r="AF12" s="71"/>
      <c r="AG12" s="71"/>
      <c r="AH12" s="71"/>
      <c r="AI12" s="71"/>
      <c r="AJ12" s="71"/>
      <c r="AK12" s="71"/>
      <c r="AL12" s="71"/>
    </row>
    <row r="13" spans="1:38" ht="30" customHeight="1" thickBot="1">
      <c r="A13" s="283" t="s">
        <v>1981</v>
      </c>
      <c r="B13" s="284"/>
      <c r="C13" s="284"/>
      <c r="D13" s="284"/>
      <c r="E13" s="284"/>
      <c r="F13" s="284"/>
      <c r="G13" s="284"/>
      <c r="H13" s="284"/>
      <c r="I13" s="284"/>
      <c r="J13" s="284"/>
      <c r="K13" s="284"/>
      <c r="L13" s="285"/>
      <c r="P13" s="21"/>
      <c r="Q13" s="124"/>
      <c r="V13" s="191" t="s">
        <v>182</v>
      </c>
      <c r="W13" s="192" t="s">
        <v>407</v>
      </c>
      <c r="X13" s="192" t="s">
        <v>408</v>
      </c>
    </row>
    <row r="14" spans="1:38" s="13" customFormat="1" ht="33" customHeight="1">
      <c r="A14" s="286" t="s">
        <v>1863</v>
      </c>
      <c r="B14" s="287"/>
      <c r="C14" s="288"/>
      <c r="D14" s="289"/>
      <c r="E14" s="289"/>
      <c r="F14" s="289"/>
      <c r="G14" s="289"/>
      <c r="H14" s="289"/>
      <c r="I14" s="289"/>
      <c r="J14" s="289"/>
      <c r="K14" s="289"/>
      <c r="L14" s="290"/>
      <c r="M14" s="12"/>
      <c r="N14" s="12"/>
      <c r="P14" s="14"/>
      <c r="Q14" s="124"/>
      <c r="R14" s="72"/>
      <c r="S14" s="72"/>
      <c r="T14" s="72"/>
      <c r="U14" s="72"/>
      <c r="V14" s="191" t="s">
        <v>417</v>
      </c>
      <c r="W14" s="193" t="s">
        <v>407</v>
      </c>
      <c r="X14" s="193" t="s">
        <v>408</v>
      </c>
      <c r="Y14" s="73"/>
      <c r="Z14" s="73"/>
      <c r="AA14" s="73"/>
      <c r="AB14" s="73"/>
      <c r="AC14" s="73"/>
      <c r="AD14" s="73"/>
      <c r="AE14" s="73"/>
      <c r="AF14" s="73"/>
      <c r="AG14" s="73"/>
      <c r="AH14" s="73"/>
      <c r="AI14" s="73"/>
      <c r="AJ14" s="73"/>
      <c r="AK14" s="73"/>
      <c r="AL14" s="73"/>
    </row>
    <row r="15" spans="1:38" s="13" customFormat="1" ht="33" customHeight="1">
      <c r="A15" s="254" t="s">
        <v>1864</v>
      </c>
      <c r="B15" s="255"/>
      <c r="C15" s="256"/>
      <c r="D15" s="257"/>
      <c r="E15" s="257"/>
      <c r="F15" s="257"/>
      <c r="G15" s="257"/>
      <c r="H15" s="257"/>
      <c r="I15" s="257"/>
      <c r="J15" s="257"/>
      <c r="K15" s="257"/>
      <c r="L15" s="258"/>
      <c r="M15" s="12"/>
      <c r="N15" s="12"/>
      <c r="P15" s="14"/>
      <c r="Q15" s="124"/>
      <c r="R15" s="72"/>
      <c r="S15" s="72"/>
      <c r="T15" s="72"/>
      <c r="U15" s="72"/>
      <c r="V15" s="191" t="s">
        <v>183</v>
      </c>
      <c r="W15" s="192" t="s">
        <v>407</v>
      </c>
      <c r="X15" s="192" t="s">
        <v>408</v>
      </c>
      <c r="Y15" s="73"/>
      <c r="Z15" s="73"/>
      <c r="AA15" s="73"/>
      <c r="AB15" s="73"/>
      <c r="AC15" s="73"/>
      <c r="AD15" s="73"/>
      <c r="AE15" s="73"/>
      <c r="AF15" s="73"/>
      <c r="AG15" s="73"/>
      <c r="AH15" s="73"/>
      <c r="AI15" s="73"/>
      <c r="AJ15" s="73"/>
      <c r="AK15" s="73"/>
      <c r="AL15" s="73"/>
    </row>
    <row r="16" spans="1:38" s="13" customFormat="1" ht="33" customHeight="1" thickBot="1">
      <c r="A16" s="254" t="s">
        <v>1871</v>
      </c>
      <c r="B16" s="255"/>
      <c r="C16" s="292"/>
      <c r="D16" s="257"/>
      <c r="E16" s="257"/>
      <c r="F16" s="257"/>
      <c r="G16" s="257"/>
      <c r="H16" s="257"/>
      <c r="I16" s="257"/>
      <c r="J16" s="257"/>
      <c r="K16" s="257"/>
      <c r="L16" s="258"/>
      <c r="M16" s="12"/>
      <c r="N16" s="12"/>
      <c r="Q16" s="124"/>
      <c r="R16" s="72"/>
      <c r="S16" s="72"/>
      <c r="T16" s="72"/>
      <c r="U16" s="72"/>
      <c r="V16" s="191" t="s">
        <v>184</v>
      </c>
      <c r="W16" s="193" t="s">
        <v>407</v>
      </c>
      <c r="X16" s="193" t="s">
        <v>408</v>
      </c>
      <c r="Y16" s="73"/>
      <c r="Z16" s="73"/>
      <c r="AA16" s="73"/>
      <c r="AB16" s="73"/>
      <c r="AC16" s="73"/>
      <c r="AD16" s="73"/>
      <c r="AE16" s="73"/>
      <c r="AF16" s="73"/>
      <c r="AG16" s="73"/>
      <c r="AH16" s="73"/>
      <c r="AI16" s="73"/>
      <c r="AJ16" s="73"/>
      <c r="AK16" s="73"/>
      <c r="AL16" s="73"/>
    </row>
    <row r="17" spans="1:24" ht="30" customHeight="1" thickBot="1">
      <c r="A17" s="242" t="s">
        <v>1983</v>
      </c>
      <c r="B17" s="243"/>
      <c r="C17" s="243"/>
      <c r="D17" s="243"/>
      <c r="E17" s="243"/>
      <c r="F17" s="243"/>
      <c r="G17" s="243"/>
      <c r="H17" s="243"/>
      <c r="I17" s="243"/>
      <c r="J17" s="243"/>
      <c r="K17" s="243"/>
      <c r="L17" s="244"/>
      <c r="Q17" s="31"/>
      <c r="R17" s="27"/>
      <c r="S17" s="74"/>
      <c r="T17" s="30"/>
      <c r="U17" s="30"/>
      <c r="V17" s="191" t="s">
        <v>185</v>
      </c>
      <c r="W17" s="193" t="s">
        <v>407</v>
      </c>
      <c r="X17" s="193" t="s">
        <v>408</v>
      </c>
    </row>
    <row r="18" spans="1:24" ht="30" customHeight="1">
      <c r="A18" s="262" t="s">
        <v>2081</v>
      </c>
      <c r="B18" s="263"/>
      <c r="C18" s="261"/>
      <c r="D18" s="264"/>
      <c r="E18" s="265" t="s">
        <v>2082</v>
      </c>
      <c r="F18" s="266"/>
      <c r="G18" s="261"/>
      <c r="H18" s="264"/>
      <c r="I18" s="259" t="s">
        <v>2080</v>
      </c>
      <c r="J18" s="260"/>
      <c r="K18" s="261"/>
      <c r="L18" s="248"/>
      <c r="Q18" s="31"/>
      <c r="R18" s="27"/>
      <c r="S18" s="74"/>
      <c r="T18" s="30"/>
      <c r="U18" s="30"/>
      <c r="V18" s="191" t="s">
        <v>186</v>
      </c>
      <c r="W18" s="193" t="s">
        <v>407</v>
      </c>
      <c r="X18" s="193" t="s">
        <v>408</v>
      </c>
    </row>
    <row r="19" spans="1:24" ht="54.95" customHeight="1">
      <c r="A19" s="270" t="s">
        <v>2070</v>
      </c>
      <c r="B19" s="271"/>
      <c r="C19" s="201"/>
      <c r="D19" s="240" t="s">
        <v>1869</v>
      </c>
      <c r="E19" s="240"/>
      <c r="F19" s="240"/>
      <c r="G19" s="240"/>
      <c r="H19" s="202"/>
      <c r="I19" s="240" t="s">
        <v>1870</v>
      </c>
      <c r="J19" s="240"/>
      <c r="K19" s="240"/>
      <c r="L19" s="241"/>
      <c r="M19" s="1" t="b">
        <v>0</v>
      </c>
      <c r="N19" s="1" t="b">
        <v>0</v>
      </c>
      <c r="O19" s="2">
        <f>IF(M19=TRUE,1,0)</f>
        <v>0</v>
      </c>
      <c r="P19" s="2">
        <f>IF(N19=TRUE,1,0)</f>
        <v>0</v>
      </c>
      <c r="Q19" s="31"/>
      <c r="R19" s="27"/>
      <c r="S19" s="74"/>
      <c r="V19" s="191" t="s">
        <v>187</v>
      </c>
      <c r="W19" s="192" t="s">
        <v>407</v>
      </c>
      <c r="X19" s="192" t="s">
        <v>408</v>
      </c>
    </row>
    <row r="20" spans="1:24" ht="54.95" customHeight="1">
      <c r="A20" s="270"/>
      <c r="B20" s="271"/>
      <c r="C20" s="201"/>
      <c r="D20" s="240" t="s">
        <v>1865</v>
      </c>
      <c r="E20" s="240"/>
      <c r="F20" s="240"/>
      <c r="G20" s="240"/>
      <c r="H20" s="202"/>
      <c r="I20" s="240"/>
      <c r="J20" s="240"/>
      <c r="K20" s="240"/>
      <c r="L20" s="241"/>
      <c r="M20" s="1" t="b">
        <v>0</v>
      </c>
      <c r="O20" s="2">
        <f>IF(M20=TRUE,1,0)</f>
        <v>0</v>
      </c>
      <c r="Q20" s="34"/>
      <c r="R20" s="27"/>
      <c r="S20" s="74"/>
      <c r="V20" s="191" t="s">
        <v>188</v>
      </c>
      <c r="W20" s="193" t="s">
        <v>407</v>
      </c>
      <c r="X20" s="193" t="s">
        <v>408</v>
      </c>
    </row>
    <row r="21" spans="1:24" ht="54.95" customHeight="1">
      <c r="A21" s="273" t="s">
        <v>2071</v>
      </c>
      <c r="B21" s="274"/>
      <c r="C21" s="203"/>
      <c r="D21" s="267" t="s">
        <v>1872</v>
      </c>
      <c r="E21" s="267"/>
      <c r="F21" s="267"/>
      <c r="G21" s="267"/>
      <c r="H21" s="204"/>
      <c r="I21" s="267" t="s">
        <v>1867</v>
      </c>
      <c r="J21" s="267"/>
      <c r="K21" s="267"/>
      <c r="L21" s="268"/>
      <c r="M21" s="1" t="b">
        <v>0</v>
      </c>
      <c r="N21" s="1" t="b">
        <v>0</v>
      </c>
      <c r="O21" s="2">
        <f>IF(M21=TRUE,1,0)</f>
        <v>0</v>
      </c>
      <c r="P21" s="2">
        <f>IF(N21=TRUE,1,0)</f>
        <v>0</v>
      </c>
      <c r="R21" s="27"/>
      <c r="S21" s="27"/>
      <c r="T21" s="27"/>
      <c r="U21" s="27"/>
      <c r="V21" s="191" t="s">
        <v>189</v>
      </c>
      <c r="W21" s="192" t="s">
        <v>407</v>
      </c>
      <c r="X21" s="192" t="s">
        <v>408</v>
      </c>
    </row>
    <row r="22" spans="1:24" ht="54.95" customHeight="1" thickBot="1">
      <c r="A22" s="275"/>
      <c r="B22" s="276"/>
      <c r="C22" s="205"/>
      <c r="D22" s="269" t="s">
        <v>1866</v>
      </c>
      <c r="E22" s="269"/>
      <c r="F22" s="269"/>
      <c r="G22" s="269"/>
      <c r="H22" s="206"/>
      <c r="I22" s="269" t="s">
        <v>1868</v>
      </c>
      <c r="J22" s="269"/>
      <c r="K22" s="269"/>
      <c r="L22" s="272"/>
      <c r="M22" s="1" t="b">
        <v>0</v>
      </c>
      <c r="N22" s="1" t="b">
        <v>0</v>
      </c>
      <c r="O22" s="2">
        <f>IF(M22=TRUE,1,0)</f>
        <v>0</v>
      </c>
      <c r="P22" s="2">
        <f>IF(N22=TRUE,1,0)</f>
        <v>0</v>
      </c>
      <c r="Q22" s="126"/>
      <c r="V22" s="191" t="s">
        <v>190</v>
      </c>
      <c r="W22" s="193" t="s">
        <v>407</v>
      </c>
      <c r="X22" s="193" t="s">
        <v>408</v>
      </c>
    </row>
    <row r="23" spans="1:24" ht="30" customHeight="1" thickBot="1">
      <c r="A23" s="242" t="s">
        <v>1984</v>
      </c>
      <c r="B23" s="243"/>
      <c r="C23" s="243"/>
      <c r="D23" s="243"/>
      <c r="E23" s="243"/>
      <c r="F23" s="243"/>
      <c r="G23" s="243"/>
      <c r="H23" s="243"/>
      <c r="I23" s="243"/>
      <c r="J23" s="243"/>
      <c r="K23" s="243"/>
      <c r="L23" s="244"/>
      <c r="Q23" s="126"/>
      <c r="V23" s="191" t="s">
        <v>191</v>
      </c>
      <c r="W23" s="192" t="s">
        <v>407</v>
      </c>
      <c r="X23" s="192" t="s">
        <v>408</v>
      </c>
    </row>
    <row r="24" spans="1:24" ht="59.25" customHeight="1">
      <c r="A24" s="245" t="s">
        <v>1932</v>
      </c>
      <c r="B24" s="246"/>
      <c r="C24" s="247"/>
      <c r="D24" s="247"/>
      <c r="E24" s="247"/>
      <c r="F24" s="247"/>
      <c r="G24" s="247"/>
      <c r="H24" s="247"/>
      <c r="I24" s="247"/>
      <c r="J24" s="247"/>
      <c r="K24" s="247"/>
      <c r="L24" s="248"/>
      <c r="N24" s="2" t="s">
        <v>1884</v>
      </c>
      <c r="Q24" s="126"/>
      <c r="V24" s="191" t="s">
        <v>192</v>
      </c>
      <c r="W24" s="193" t="s">
        <v>407</v>
      </c>
      <c r="X24" s="193" t="s">
        <v>408</v>
      </c>
    </row>
    <row r="25" spans="1:24" ht="33" customHeight="1" thickBot="1">
      <c r="A25" s="249" t="s">
        <v>1886</v>
      </c>
      <c r="B25" s="250"/>
      <c r="C25" s="251"/>
      <c r="D25" s="251"/>
      <c r="E25" s="251"/>
      <c r="F25" s="251"/>
      <c r="G25" s="251"/>
      <c r="H25" s="251"/>
      <c r="I25" s="251"/>
      <c r="J25" s="252" t="str">
        <f>C25&amp;"-"&amp;E25&amp;"/"&amp;G25</f>
        <v>-/</v>
      </c>
      <c r="K25" s="252"/>
      <c r="L25" s="253"/>
      <c r="N25" s="2" t="s">
        <v>1885</v>
      </c>
      <c r="Q25" s="126"/>
      <c r="V25" s="191" t="s">
        <v>193</v>
      </c>
      <c r="W25" s="192" t="s">
        <v>407</v>
      </c>
      <c r="X25" s="192" t="s">
        <v>408</v>
      </c>
    </row>
    <row r="26" spans="1:24" ht="69.95" customHeight="1">
      <c r="A26" s="235" t="s">
        <v>509</v>
      </c>
      <c r="B26" s="236"/>
      <c r="C26" s="236"/>
      <c r="D26" s="236"/>
      <c r="E26" s="236"/>
      <c r="F26" s="236"/>
      <c r="G26" s="236" t="s">
        <v>510</v>
      </c>
      <c r="H26" s="236"/>
      <c r="I26" s="236"/>
      <c r="J26" s="236"/>
      <c r="K26" s="236"/>
      <c r="L26" s="237"/>
      <c r="Q26" s="126"/>
      <c r="V26" s="191" t="s">
        <v>194</v>
      </c>
      <c r="W26" s="193" t="s">
        <v>407</v>
      </c>
      <c r="X26" s="193" t="s">
        <v>408</v>
      </c>
    </row>
    <row r="27" spans="1:24" ht="39.950000000000003" customHeight="1">
      <c r="A27" s="16"/>
      <c r="B27" s="238" t="str">
        <f>F9&amp;","</f>
        <v>,</v>
      </c>
      <c r="C27" s="238"/>
      <c r="D27" s="238"/>
      <c r="E27" s="171">
        <f ca="1">TODAY()</f>
        <v>42128</v>
      </c>
      <c r="F27" s="17"/>
      <c r="G27" s="18"/>
      <c r="H27" s="234"/>
      <c r="I27" s="234"/>
      <c r="J27" s="234"/>
      <c r="K27" s="234"/>
      <c r="L27" s="19"/>
      <c r="Q27" s="126"/>
      <c r="V27" s="191" t="s">
        <v>195</v>
      </c>
      <c r="W27" s="193" t="s">
        <v>407</v>
      </c>
      <c r="X27" s="193" t="s">
        <v>408</v>
      </c>
    </row>
    <row r="28" spans="1:24" ht="36" customHeight="1" thickBot="1">
      <c r="A28" s="127"/>
      <c r="B28" s="90"/>
      <c r="C28" s="90"/>
      <c r="D28" s="90"/>
      <c r="E28" s="90"/>
      <c r="F28" s="22"/>
      <c r="G28" s="23"/>
      <c r="H28" s="239" t="s">
        <v>1873</v>
      </c>
      <c r="I28" s="239"/>
      <c r="J28" s="239"/>
      <c r="K28" s="239"/>
      <c r="L28" s="24"/>
      <c r="R28" s="122"/>
      <c r="S28" s="122"/>
      <c r="T28" s="122"/>
      <c r="V28" s="191" t="s">
        <v>196</v>
      </c>
      <c r="W28" s="192" t="s">
        <v>407</v>
      </c>
      <c r="X28" s="192" t="s">
        <v>408</v>
      </c>
    </row>
    <row r="29" spans="1:24" ht="60" customHeight="1" thickBot="1">
      <c r="A29" s="297" t="s">
        <v>1975</v>
      </c>
      <c r="B29" s="298"/>
      <c r="C29" s="298"/>
      <c r="D29" s="298"/>
      <c r="E29" s="298"/>
      <c r="F29" s="298"/>
      <c r="G29" s="298"/>
      <c r="H29" s="298"/>
      <c r="I29" s="298"/>
      <c r="J29" s="298"/>
      <c r="K29" s="298"/>
      <c r="L29" s="299"/>
      <c r="Q29" s="126"/>
      <c r="V29" s="191" t="s">
        <v>197</v>
      </c>
      <c r="W29" s="193" t="s">
        <v>407</v>
      </c>
      <c r="X29" s="193" t="s">
        <v>408</v>
      </c>
    </row>
    <row r="30" spans="1:24" ht="39.950000000000003" customHeight="1">
      <c r="A30" s="321" t="s">
        <v>1976</v>
      </c>
      <c r="B30" s="322"/>
      <c r="C30" s="322"/>
      <c r="D30" s="322"/>
      <c r="E30" s="322"/>
      <c r="F30" s="322"/>
      <c r="G30" s="322"/>
      <c r="H30" s="322"/>
      <c r="I30" s="322"/>
      <c r="J30" s="322"/>
      <c r="K30" s="322"/>
      <c r="L30" s="323"/>
      <c r="Q30" s="126"/>
      <c r="V30" s="191" t="s">
        <v>198</v>
      </c>
      <c r="W30" s="192" t="s">
        <v>407</v>
      </c>
      <c r="X30" s="192" t="s">
        <v>408</v>
      </c>
    </row>
    <row r="31" spans="1:24" ht="45" customHeight="1">
      <c r="A31" s="324" t="str">
        <f>"Podnositelj prijave "&amp;C4&amp;" "&amp;C5&amp;" (OIB:"&amp;C6&amp;") izjavljuje da obiteljska kuća, katastarska općina "&amp;C8&amp;", broj zemljoknjižnog uloška "&amp;I8&amp;":"</f>
        <v>Podnositelj prijave   (OIB:) izjavljuje da obiteljska kuća, katastarska općina , broj zemljoknjižnog uloška :</v>
      </c>
      <c r="B31" s="325"/>
      <c r="C31" s="325"/>
      <c r="D31" s="325"/>
      <c r="E31" s="325"/>
      <c r="F31" s="325"/>
      <c r="G31" s="325"/>
      <c r="H31" s="325"/>
      <c r="I31" s="325"/>
      <c r="J31" s="325"/>
      <c r="K31" s="325"/>
      <c r="L31" s="326"/>
      <c r="M31" s="38"/>
      <c r="N31" s="40"/>
      <c r="O31" s="39"/>
      <c r="P31" s="41"/>
      <c r="Q31" s="39"/>
      <c r="R31" s="39"/>
      <c r="S31" s="39"/>
      <c r="T31" s="39"/>
      <c r="U31" s="39"/>
      <c r="V31" s="191" t="s">
        <v>199</v>
      </c>
      <c r="W31" s="193" t="s">
        <v>407</v>
      </c>
      <c r="X31" s="193" t="s">
        <v>408</v>
      </c>
    </row>
    <row r="32" spans="1:24" ht="171" customHeight="1">
      <c r="A32" s="327" t="s">
        <v>402</v>
      </c>
      <c r="B32" s="328"/>
      <c r="C32" s="328"/>
      <c r="D32" s="328"/>
      <c r="E32" s="328"/>
      <c r="F32" s="328"/>
      <c r="G32" s="328"/>
      <c r="H32" s="328"/>
      <c r="I32" s="328"/>
      <c r="J32" s="328"/>
      <c r="K32" s="328"/>
      <c r="L32" s="329"/>
      <c r="M32" s="38"/>
      <c r="N32" s="40"/>
      <c r="O32" s="39"/>
      <c r="P32" s="41"/>
      <c r="Q32" s="39"/>
      <c r="R32" s="39"/>
      <c r="S32" s="39"/>
      <c r="T32" s="39"/>
      <c r="U32" s="39"/>
      <c r="V32" s="191" t="s">
        <v>200</v>
      </c>
      <c r="W32" s="192" t="s">
        <v>407</v>
      </c>
      <c r="X32" s="192" t="s">
        <v>408</v>
      </c>
    </row>
    <row r="33" spans="1:24" ht="30" customHeight="1">
      <c r="A33" s="60" t="s">
        <v>1891</v>
      </c>
      <c r="B33" s="53"/>
      <c r="C33" s="49"/>
      <c r="D33" s="49"/>
      <c r="E33" s="49"/>
      <c r="F33" s="49"/>
      <c r="G33" s="49"/>
      <c r="H33" s="49"/>
      <c r="I33" s="49"/>
      <c r="J33" s="49"/>
      <c r="K33" s="49"/>
      <c r="L33" s="50"/>
      <c r="M33" s="38"/>
      <c r="N33" s="44"/>
      <c r="O33" s="39"/>
      <c r="P33" s="41"/>
      <c r="Q33" s="39"/>
      <c r="R33" s="39"/>
      <c r="S33" s="39"/>
      <c r="T33" s="39"/>
      <c r="U33" s="39"/>
      <c r="V33" s="191" t="s">
        <v>201</v>
      </c>
      <c r="W33" s="193" t="s">
        <v>407</v>
      </c>
      <c r="X33" s="193" t="s">
        <v>408</v>
      </c>
    </row>
    <row r="34" spans="1:24" ht="24.95" customHeight="1">
      <c r="A34" s="52"/>
      <c r="B34" s="53"/>
      <c r="C34" s="48"/>
      <c r="D34" s="48"/>
      <c r="E34" s="48"/>
      <c r="F34" s="48"/>
      <c r="G34" s="48"/>
      <c r="H34" s="48"/>
      <c r="I34" s="48"/>
      <c r="J34" s="48"/>
      <c r="K34" s="48"/>
      <c r="L34" s="50"/>
      <c r="M34" s="38"/>
      <c r="N34" s="44"/>
      <c r="O34" s="39"/>
      <c r="P34" s="41"/>
      <c r="Q34" s="39"/>
      <c r="R34" s="39"/>
      <c r="S34" s="39"/>
      <c r="T34" s="39"/>
      <c r="U34" s="39"/>
      <c r="V34" s="191" t="s">
        <v>202</v>
      </c>
      <c r="W34" s="192" t="s">
        <v>407</v>
      </c>
      <c r="X34" s="192" t="s">
        <v>408</v>
      </c>
    </row>
    <row r="35" spans="1:24" s="57" customFormat="1" ht="32.1" customHeight="1">
      <c r="A35" s="318" t="s">
        <v>1892</v>
      </c>
      <c r="B35" s="319"/>
      <c r="C35" s="320"/>
      <c r="D35" s="320"/>
      <c r="E35" s="320"/>
      <c r="F35" s="320"/>
      <c r="G35" s="320"/>
      <c r="H35" s="320"/>
      <c r="I35" s="320"/>
      <c r="J35" s="320"/>
      <c r="K35" s="320"/>
      <c r="L35" s="54"/>
      <c r="M35" s="55"/>
      <c r="N35" s="56"/>
      <c r="V35" s="191" t="s">
        <v>203</v>
      </c>
      <c r="W35" s="193" t="s">
        <v>407</v>
      </c>
      <c r="X35" s="193" t="s">
        <v>408</v>
      </c>
    </row>
    <row r="36" spans="1:24" ht="30" customHeight="1">
      <c r="A36" s="60" t="s">
        <v>1890</v>
      </c>
      <c r="B36" s="53"/>
      <c r="C36" s="51"/>
      <c r="D36" s="51"/>
      <c r="E36" s="51"/>
      <c r="F36" s="51"/>
      <c r="G36" s="51"/>
      <c r="H36" s="51"/>
      <c r="I36" s="51"/>
      <c r="J36" s="51"/>
      <c r="K36" s="51"/>
      <c r="L36" s="50"/>
      <c r="M36" s="38"/>
      <c r="N36" s="44"/>
      <c r="O36" s="39"/>
      <c r="P36" s="39"/>
      <c r="Q36" s="39"/>
      <c r="R36" s="39"/>
      <c r="S36" s="39"/>
      <c r="T36" s="39"/>
      <c r="U36" s="39"/>
      <c r="V36" s="191" t="s">
        <v>204</v>
      </c>
      <c r="W36" s="192" t="s">
        <v>407</v>
      </c>
      <c r="X36" s="192" t="s">
        <v>408</v>
      </c>
    </row>
    <row r="37" spans="1:24" ht="20.100000000000001" customHeight="1">
      <c r="A37" s="52"/>
      <c r="B37" s="53"/>
      <c r="C37" s="48"/>
      <c r="D37" s="48"/>
      <c r="E37" s="48"/>
      <c r="F37" s="48"/>
      <c r="G37" s="48"/>
      <c r="H37" s="48"/>
      <c r="I37" s="48"/>
      <c r="J37" s="48"/>
      <c r="K37" s="48"/>
      <c r="L37" s="50"/>
      <c r="M37" s="38"/>
      <c r="N37" s="44"/>
      <c r="O37" s="39"/>
      <c r="P37" s="39"/>
      <c r="Q37" s="39"/>
      <c r="R37" s="39"/>
      <c r="S37" s="39"/>
      <c r="T37" s="39"/>
      <c r="U37" s="39"/>
      <c r="V37" s="191" t="s">
        <v>205</v>
      </c>
      <c r="W37" s="193" t="s">
        <v>407</v>
      </c>
      <c r="X37" s="193" t="s">
        <v>408</v>
      </c>
    </row>
    <row r="38" spans="1:24" s="57" customFormat="1" ht="30" customHeight="1">
      <c r="A38" s="318" t="s">
        <v>1892</v>
      </c>
      <c r="B38" s="319"/>
      <c r="C38" s="320"/>
      <c r="D38" s="320"/>
      <c r="E38" s="320"/>
      <c r="F38" s="320"/>
      <c r="G38" s="320"/>
      <c r="H38" s="320"/>
      <c r="I38" s="320"/>
      <c r="J38" s="320"/>
      <c r="K38" s="320"/>
      <c r="L38" s="54"/>
      <c r="M38" s="55"/>
      <c r="N38" s="56"/>
      <c r="V38" s="191" t="s">
        <v>206</v>
      </c>
      <c r="W38" s="192" t="s">
        <v>407</v>
      </c>
      <c r="X38" s="192" t="s">
        <v>408</v>
      </c>
    </row>
    <row r="39" spans="1:24" ht="30" customHeight="1">
      <c r="A39" s="60" t="s">
        <v>1890</v>
      </c>
      <c r="B39" s="61"/>
      <c r="C39" s="51"/>
      <c r="D39" s="51"/>
      <c r="E39" s="51"/>
      <c r="F39" s="51"/>
      <c r="G39" s="51"/>
      <c r="H39" s="51"/>
      <c r="I39" s="51"/>
      <c r="J39" s="51"/>
      <c r="K39" s="51"/>
      <c r="L39" s="50"/>
      <c r="M39" s="38"/>
      <c r="N39" s="44"/>
      <c r="O39" s="39"/>
      <c r="P39" s="39"/>
      <c r="Q39" s="39"/>
      <c r="R39" s="39"/>
      <c r="S39" s="39"/>
      <c r="T39" s="39"/>
      <c r="U39" s="39"/>
      <c r="V39" s="191" t="s">
        <v>207</v>
      </c>
      <c r="W39" s="193" t="s">
        <v>407</v>
      </c>
      <c r="X39" s="193" t="s">
        <v>408</v>
      </c>
    </row>
    <row r="40" spans="1:24" ht="23.1" customHeight="1">
      <c r="A40" s="60"/>
      <c r="B40" s="61"/>
      <c r="C40" s="48"/>
      <c r="D40" s="48"/>
      <c r="E40" s="48"/>
      <c r="F40" s="48"/>
      <c r="G40" s="48"/>
      <c r="H40" s="48"/>
      <c r="I40" s="48"/>
      <c r="J40" s="48"/>
      <c r="K40" s="48"/>
      <c r="L40" s="50"/>
      <c r="M40" s="38"/>
      <c r="N40" s="44"/>
      <c r="O40" s="39"/>
      <c r="P40" s="39"/>
      <c r="Q40" s="39"/>
      <c r="R40" s="39"/>
      <c r="S40" s="39"/>
      <c r="T40" s="39"/>
      <c r="U40" s="39"/>
      <c r="V40" s="191" t="s">
        <v>208</v>
      </c>
      <c r="W40" s="192" t="s">
        <v>407</v>
      </c>
      <c r="X40" s="192" t="s">
        <v>408</v>
      </c>
    </row>
    <row r="41" spans="1:24" s="57" customFormat="1" ht="30" customHeight="1">
      <c r="A41" s="318" t="s">
        <v>1892</v>
      </c>
      <c r="B41" s="319"/>
      <c r="C41" s="320"/>
      <c r="D41" s="320"/>
      <c r="E41" s="320"/>
      <c r="F41" s="320"/>
      <c r="G41" s="320"/>
      <c r="H41" s="320"/>
      <c r="I41" s="320"/>
      <c r="J41" s="320"/>
      <c r="K41" s="320"/>
      <c r="L41" s="54"/>
      <c r="M41" s="55"/>
      <c r="N41" s="56"/>
      <c r="V41" s="191" t="s">
        <v>209</v>
      </c>
      <c r="W41" s="193" t="s">
        <v>407</v>
      </c>
      <c r="X41" s="193" t="s">
        <v>408</v>
      </c>
    </row>
    <row r="42" spans="1:24" ht="30" customHeight="1">
      <c r="A42" s="60" t="s">
        <v>1890</v>
      </c>
      <c r="B42" s="61"/>
      <c r="C42" s="51"/>
      <c r="D42" s="51"/>
      <c r="E42" s="51"/>
      <c r="F42" s="51"/>
      <c r="G42" s="51"/>
      <c r="H42" s="51"/>
      <c r="I42" s="51"/>
      <c r="J42" s="51"/>
      <c r="K42" s="51"/>
      <c r="L42" s="50"/>
      <c r="M42" s="38"/>
      <c r="N42" s="44"/>
      <c r="O42" s="39"/>
      <c r="P42" s="39"/>
      <c r="Q42" s="39"/>
      <c r="R42" s="39"/>
      <c r="S42" s="39"/>
      <c r="T42" s="39"/>
      <c r="U42" s="39"/>
      <c r="V42" s="191" t="s">
        <v>210</v>
      </c>
      <c r="W42" s="192" t="s">
        <v>407</v>
      </c>
      <c r="X42" s="192" t="s">
        <v>408</v>
      </c>
    </row>
    <row r="43" spans="1:24" ht="23.1" customHeight="1">
      <c r="A43" s="60"/>
      <c r="B43" s="61"/>
      <c r="C43" s="48"/>
      <c r="D43" s="48"/>
      <c r="E43" s="48"/>
      <c r="F43" s="48"/>
      <c r="G43" s="48"/>
      <c r="H43" s="48"/>
      <c r="I43" s="48"/>
      <c r="J43" s="48"/>
      <c r="K43" s="48"/>
      <c r="L43" s="50"/>
      <c r="M43" s="38"/>
      <c r="N43" s="44"/>
      <c r="O43" s="39"/>
      <c r="P43" s="39"/>
      <c r="Q43" s="39"/>
      <c r="R43" s="39"/>
      <c r="S43" s="39"/>
      <c r="T43" s="39"/>
      <c r="U43" s="39"/>
      <c r="V43" s="191" t="s">
        <v>211</v>
      </c>
      <c r="W43" s="193" t="s">
        <v>407</v>
      </c>
      <c r="X43" s="193" t="s">
        <v>408</v>
      </c>
    </row>
    <row r="44" spans="1:24" s="57" customFormat="1" ht="30" customHeight="1">
      <c r="A44" s="318" t="s">
        <v>1892</v>
      </c>
      <c r="B44" s="319"/>
      <c r="C44" s="320"/>
      <c r="D44" s="320"/>
      <c r="E44" s="320"/>
      <c r="F44" s="320"/>
      <c r="G44" s="320"/>
      <c r="H44" s="320"/>
      <c r="I44" s="320"/>
      <c r="J44" s="320"/>
      <c r="K44" s="320"/>
      <c r="L44" s="54"/>
      <c r="M44" s="55"/>
      <c r="N44" s="56"/>
      <c r="V44" s="191" t="s">
        <v>212</v>
      </c>
      <c r="W44" s="192" t="s">
        <v>407</v>
      </c>
      <c r="X44" s="192" t="s">
        <v>408</v>
      </c>
    </row>
    <row r="45" spans="1:24" ht="30" customHeight="1">
      <c r="A45" s="60" t="s">
        <v>1890</v>
      </c>
      <c r="B45" s="61"/>
      <c r="C45" s="51"/>
      <c r="D45" s="51"/>
      <c r="E45" s="51"/>
      <c r="F45" s="51"/>
      <c r="G45" s="51"/>
      <c r="H45" s="51"/>
      <c r="I45" s="51"/>
      <c r="J45" s="51"/>
      <c r="K45" s="51"/>
      <c r="L45" s="50"/>
      <c r="M45" s="38"/>
      <c r="N45" s="44"/>
      <c r="O45" s="39"/>
      <c r="P45" s="39"/>
      <c r="Q45" s="39"/>
      <c r="R45" s="39"/>
      <c r="S45" s="39"/>
      <c r="T45" s="39"/>
      <c r="U45" s="39"/>
      <c r="V45" s="191" t="s">
        <v>213</v>
      </c>
      <c r="W45" s="193" t="s">
        <v>407</v>
      </c>
      <c r="X45" s="193" t="s">
        <v>408</v>
      </c>
    </row>
    <row r="46" spans="1:24" ht="23.1" customHeight="1">
      <c r="A46" s="60"/>
      <c r="B46" s="61"/>
      <c r="C46" s="48"/>
      <c r="D46" s="48"/>
      <c r="E46" s="48"/>
      <c r="F46" s="48"/>
      <c r="G46" s="48"/>
      <c r="H46" s="48"/>
      <c r="I46" s="48"/>
      <c r="J46" s="48"/>
      <c r="K46" s="48"/>
      <c r="L46" s="50"/>
      <c r="M46" s="38"/>
      <c r="N46" s="44"/>
      <c r="O46" s="39"/>
      <c r="P46" s="39"/>
      <c r="Q46" s="39"/>
      <c r="R46" s="39"/>
      <c r="S46" s="39"/>
      <c r="T46" s="39"/>
      <c r="U46" s="39"/>
      <c r="V46" s="191" t="s">
        <v>214</v>
      </c>
      <c r="W46" s="192" t="s">
        <v>407</v>
      </c>
      <c r="X46" s="192" t="s">
        <v>408</v>
      </c>
    </row>
    <row r="47" spans="1:24" s="57" customFormat="1" ht="30" customHeight="1">
      <c r="A47" s="318" t="s">
        <v>1892</v>
      </c>
      <c r="B47" s="319"/>
      <c r="C47" s="320"/>
      <c r="D47" s="320"/>
      <c r="E47" s="320"/>
      <c r="F47" s="320"/>
      <c r="G47" s="320"/>
      <c r="H47" s="320"/>
      <c r="I47" s="320"/>
      <c r="J47" s="320"/>
      <c r="K47" s="320"/>
      <c r="L47" s="54"/>
      <c r="M47" s="55"/>
      <c r="N47" s="56"/>
      <c r="V47" s="191" t="s">
        <v>215</v>
      </c>
      <c r="W47" s="193" t="s">
        <v>407</v>
      </c>
      <c r="X47" s="193" t="s">
        <v>408</v>
      </c>
    </row>
    <row r="48" spans="1:24" ht="30" customHeight="1">
      <c r="A48" s="60" t="s">
        <v>1890</v>
      </c>
      <c r="B48" s="61"/>
      <c r="C48" s="51"/>
      <c r="D48" s="51"/>
      <c r="E48" s="51"/>
      <c r="F48" s="51"/>
      <c r="G48" s="51"/>
      <c r="H48" s="51"/>
      <c r="I48" s="51"/>
      <c r="J48" s="51"/>
      <c r="K48" s="51"/>
      <c r="L48" s="50"/>
      <c r="M48" s="38"/>
      <c r="N48" s="44"/>
      <c r="O48" s="39"/>
      <c r="P48" s="39"/>
      <c r="Q48" s="39"/>
      <c r="R48" s="39"/>
      <c r="S48" s="39"/>
      <c r="T48" s="39"/>
      <c r="U48" s="39"/>
      <c r="V48" s="191" t="s">
        <v>216</v>
      </c>
      <c r="W48" s="192" t="s">
        <v>2085</v>
      </c>
      <c r="X48" s="192" t="s">
        <v>403</v>
      </c>
    </row>
    <row r="49" spans="1:24" ht="23.1" customHeight="1">
      <c r="A49" s="60"/>
      <c r="B49" s="61"/>
      <c r="C49" s="48"/>
      <c r="D49" s="48"/>
      <c r="E49" s="48"/>
      <c r="F49" s="48"/>
      <c r="G49" s="48"/>
      <c r="H49" s="48"/>
      <c r="I49" s="48"/>
      <c r="J49" s="48"/>
      <c r="K49" s="48"/>
      <c r="L49" s="50"/>
      <c r="M49" s="38"/>
      <c r="N49" s="44"/>
      <c r="O49" s="39"/>
      <c r="P49" s="39"/>
      <c r="Q49" s="39"/>
      <c r="R49" s="39"/>
      <c r="S49" s="39"/>
      <c r="T49" s="39"/>
      <c r="U49" s="39"/>
      <c r="V49" s="191" t="s">
        <v>217</v>
      </c>
      <c r="W49" s="193" t="s">
        <v>407</v>
      </c>
      <c r="X49" s="193" t="s">
        <v>408</v>
      </c>
    </row>
    <row r="50" spans="1:24" s="57" customFormat="1" ht="30" customHeight="1">
      <c r="A50" s="318" t="s">
        <v>1892</v>
      </c>
      <c r="B50" s="319"/>
      <c r="C50" s="320"/>
      <c r="D50" s="320"/>
      <c r="E50" s="320"/>
      <c r="F50" s="320"/>
      <c r="G50" s="320"/>
      <c r="H50" s="320"/>
      <c r="I50" s="320"/>
      <c r="J50" s="320"/>
      <c r="K50" s="320"/>
      <c r="L50" s="54"/>
      <c r="M50" s="55"/>
      <c r="N50" s="56"/>
      <c r="V50" s="191" t="s">
        <v>218</v>
      </c>
      <c r="W50" s="192" t="s">
        <v>407</v>
      </c>
      <c r="X50" s="192" t="s">
        <v>408</v>
      </c>
    </row>
    <row r="51" spans="1:24" ht="30" customHeight="1">
      <c r="A51" s="60" t="s">
        <v>1890</v>
      </c>
      <c r="B51" s="61"/>
      <c r="C51" s="51"/>
      <c r="D51" s="51"/>
      <c r="E51" s="51"/>
      <c r="F51" s="51"/>
      <c r="G51" s="51"/>
      <c r="H51" s="51"/>
      <c r="I51" s="51"/>
      <c r="J51" s="51"/>
      <c r="K51" s="51"/>
      <c r="L51" s="50"/>
      <c r="M51" s="38"/>
      <c r="N51" s="44"/>
      <c r="O51" s="39"/>
      <c r="P51" s="39"/>
      <c r="Q51" s="39"/>
      <c r="R51" s="39"/>
      <c r="S51" s="39"/>
      <c r="T51" s="39"/>
      <c r="U51" s="39"/>
      <c r="V51" s="191" t="s">
        <v>219</v>
      </c>
      <c r="W51" s="193" t="s">
        <v>407</v>
      </c>
      <c r="X51" s="193" t="s">
        <v>408</v>
      </c>
    </row>
    <row r="52" spans="1:24" ht="23.1" customHeight="1">
      <c r="A52" s="60"/>
      <c r="B52" s="61"/>
      <c r="C52" s="48"/>
      <c r="D52" s="48"/>
      <c r="E52" s="48"/>
      <c r="F52" s="48"/>
      <c r="G52" s="48"/>
      <c r="H52" s="48"/>
      <c r="I52" s="48"/>
      <c r="J52" s="48"/>
      <c r="K52" s="48"/>
      <c r="L52" s="50"/>
      <c r="M52" s="38"/>
      <c r="N52" s="44"/>
      <c r="O52" s="39"/>
      <c r="P52" s="39"/>
      <c r="Q52" s="39"/>
      <c r="R52" s="39"/>
      <c r="S52" s="39"/>
      <c r="T52" s="39"/>
      <c r="U52" s="39"/>
      <c r="V52" s="191" t="s">
        <v>220</v>
      </c>
      <c r="W52" s="192" t="s">
        <v>407</v>
      </c>
      <c r="X52" s="192" t="s">
        <v>408</v>
      </c>
    </row>
    <row r="53" spans="1:24" s="57" customFormat="1" ht="30" customHeight="1">
      <c r="A53" s="318" t="s">
        <v>1892</v>
      </c>
      <c r="B53" s="319"/>
      <c r="C53" s="320"/>
      <c r="D53" s="320"/>
      <c r="E53" s="320"/>
      <c r="F53" s="320"/>
      <c r="G53" s="320"/>
      <c r="H53" s="320"/>
      <c r="I53" s="320"/>
      <c r="J53" s="320"/>
      <c r="K53" s="320"/>
      <c r="L53" s="54"/>
      <c r="M53" s="55"/>
      <c r="N53" s="56"/>
      <c r="V53" s="191" t="s">
        <v>221</v>
      </c>
      <c r="W53" s="193" t="s">
        <v>407</v>
      </c>
      <c r="X53" s="193" t="s">
        <v>408</v>
      </c>
    </row>
    <row r="54" spans="1:24" ht="30" customHeight="1">
      <c r="A54" s="60" t="s">
        <v>1890</v>
      </c>
      <c r="B54" s="61"/>
      <c r="C54" s="51"/>
      <c r="D54" s="51"/>
      <c r="E54" s="51"/>
      <c r="F54" s="51"/>
      <c r="G54" s="51"/>
      <c r="H54" s="51"/>
      <c r="I54" s="51"/>
      <c r="J54" s="51"/>
      <c r="K54" s="51"/>
      <c r="L54" s="50"/>
      <c r="M54" s="38"/>
      <c r="N54" s="44"/>
      <c r="O54" s="39"/>
      <c r="P54" s="39"/>
      <c r="Q54" s="39"/>
      <c r="R54" s="39"/>
      <c r="S54" s="39"/>
      <c r="T54" s="39"/>
      <c r="U54" s="39"/>
      <c r="V54" s="191" t="s">
        <v>222</v>
      </c>
      <c r="W54" s="192" t="s">
        <v>407</v>
      </c>
      <c r="X54" s="192" t="s">
        <v>408</v>
      </c>
    </row>
    <row r="55" spans="1:24" ht="23.1" customHeight="1">
      <c r="A55" s="60"/>
      <c r="B55" s="61"/>
      <c r="C55" s="48"/>
      <c r="D55" s="48"/>
      <c r="E55" s="48"/>
      <c r="F55" s="48"/>
      <c r="G55" s="48"/>
      <c r="H55" s="48"/>
      <c r="I55" s="48"/>
      <c r="J55" s="48"/>
      <c r="K55" s="48"/>
      <c r="L55" s="50"/>
      <c r="M55" s="38"/>
      <c r="N55" s="44"/>
      <c r="O55" s="39"/>
      <c r="P55" s="39"/>
      <c r="Q55" s="39"/>
      <c r="R55" s="39"/>
      <c r="S55" s="39"/>
      <c r="T55" s="39"/>
      <c r="U55" s="39"/>
      <c r="V55" s="191" t="s">
        <v>223</v>
      </c>
      <c r="W55" s="193" t="s">
        <v>407</v>
      </c>
      <c r="X55" s="193" t="s">
        <v>408</v>
      </c>
    </row>
    <row r="56" spans="1:24" s="57" customFormat="1" ht="30" customHeight="1">
      <c r="A56" s="318" t="s">
        <v>1892</v>
      </c>
      <c r="B56" s="319"/>
      <c r="C56" s="320"/>
      <c r="D56" s="320"/>
      <c r="E56" s="320"/>
      <c r="F56" s="320"/>
      <c r="G56" s="320"/>
      <c r="H56" s="320"/>
      <c r="I56" s="320"/>
      <c r="J56" s="320"/>
      <c r="K56" s="320"/>
      <c r="L56" s="54"/>
      <c r="M56" s="55"/>
      <c r="N56" s="56"/>
      <c r="V56" s="191" t="s">
        <v>224</v>
      </c>
      <c r="W56" s="192" t="s">
        <v>407</v>
      </c>
      <c r="X56" s="192" t="s">
        <v>408</v>
      </c>
    </row>
    <row r="57" spans="1:24" ht="30" customHeight="1">
      <c r="A57" s="60" t="s">
        <v>1890</v>
      </c>
      <c r="B57" s="61"/>
      <c r="C57" s="51"/>
      <c r="D57" s="51"/>
      <c r="E57" s="51"/>
      <c r="F57" s="51"/>
      <c r="G57" s="51"/>
      <c r="H57" s="51"/>
      <c r="I57" s="51"/>
      <c r="J57" s="51"/>
      <c r="K57" s="51"/>
      <c r="L57" s="50"/>
      <c r="M57" s="38"/>
      <c r="N57" s="44"/>
      <c r="O57" s="39"/>
      <c r="P57" s="39"/>
      <c r="Q57" s="39"/>
      <c r="R57" s="39"/>
      <c r="S57" s="39"/>
      <c r="T57" s="39"/>
      <c r="U57" s="39"/>
      <c r="V57" s="191" t="s">
        <v>225</v>
      </c>
      <c r="W57" s="193" t="s">
        <v>407</v>
      </c>
      <c r="X57" s="193" t="s">
        <v>408</v>
      </c>
    </row>
    <row r="58" spans="1:24" ht="23.1" customHeight="1">
      <c r="A58" s="60"/>
      <c r="B58" s="61"/>
      <c r="C58" s="48"/>
      <c r="D58" s="48"/>
      <c r="E58" s="48"/>
      <c r="F58" s="48"/>
      <c r="G58" s="48"/>
      <c r="H58" s="48"/>
      <c r="I58" s="48"/>
      <c r="J58" s="48"/>
      <c r="K58" s="48"/>
      <c r="L58" s="50"/>
      <c r="M58" s="38"/>
      <c r="N58" s="38"/>
      <c r="O58" s="39"/>
      <c r="P58" s="39"/>
      <c r="Q58" s="39"/>
      <c r="R58" s="39"/>
      <c r="S58" s="39"/>
      <c r="T58" s="39"/>
      <c r="U58" s="39"/>
      <c r="V58" s="191" t="s">
        <v>226</v>
      </c>
      <c r="W58" s="192" t="s">
        <v>407</v>
      </c>
      <c r="X58" s="192" t="s">
        <v>408</v>
      </c>
    </row>
    <row r="59" spans="1:24" s="57" customFormat="1" ht="30" customHeight="1">
      <c r="A59" s="318" t="s">
        <v>1892</v>
      </c>
      <c r="B59" s="319"/>
      <c r="C59" s="320"/>
      <c r="D59" s="320"/>
      <c r="E59" s="320"/>
      <c r="F59" s="320"/>
      <c r="G59" s="320"/>
      <c r="H59" s="320"/>
      <c r="I59" s="320"/>
      <c r="J59" s="320"/>
      <c r="K59" s="320"/>
      <c r="L59" s="54"/>
      <c r="M59" s="55"/>
      <c r="N59" s="56"/>
      <c r="V59" s="191" t="s">
        <v>227</v>
      </c>
      <c r="W59" s="192" t="s">
        <v>407</v>
      </c>
      <c r="X59" s="192" t="s">
        <v>408</v>
      </c>
    </row>
    <row r="60" spans="1:24" ht="30" customHeight="1">
      <c r="A60" s="60" t="s">
        <v>1890</v>
      </c>
      <c r="B60" s="61"/>
      <c r="C60" s="51"/>
      <c r="D60" s="51"/>
      <c r="E60" s="51"/>
      <c r="F60" s="51"/>
      <c r="G60" s="51"/>
      <c r="H60" s="51"/>
      <c r="I60" s="51"/>
      <c r="J60" s="51"/>
      <c r="K60" s="51"/>
      <c r="L60" s="50"/>
      <c r="M60" s="38"/>
      <c r="N60" s="44"/>
      <c r="O60" s="39"/>
      <c r="P60" s="39"/>
      <c r="Q60" s="39"/>
      <c r="R60" s="39"/>
      <c r="S60" s="39"/>
      <c r="T60" s="39"/>
      <c r="U60" s="39"/>
      <c r="V60" s="191" t="s">
        <v>228</v>
      </c>
      <c r="W60" s="193" t="s">
        <v>407</v>
      </c>
      <c r="X60" s="193" t="s">
        <v>408</v>
      </c>
    </row>
    <row r="61" spans="1:24" ht="15.75" thickBot="1">
      <c r="A61" s="45"/>
      <c r="B61" s="46"/>
      <c r="C61" s="46"/>
      <c r="D61" s="46"/>
      <c r="E61" s="46"/>
      <c r="F61" s="46"/>
      <c r="G61" s="46"/>
      <c r="H61" s="46"/>
      <c r="I61" s="46"/>
      <c r="J61" s="46"/>
      <c r="K61" s="46"/>
      <c r="L61" s="47"/>
      <c r="M61" s="38"/>
      <c r="N61" s="38"/>
      <c r="O61" s="39"/>
      <c r="P61" s="39"/>
      <c r="Q61" s="39"/>
      <c r="R61" s="39"/>
      <c r="S61" s="39"/>
      <c r="T61" s="39"/>
      <c r="U61" s="39"/>
      <c r="V61" s="191" t="s">
        <v>229</v>
      </c>
      <c r="W61" s="192" t="s">
        <v>407</v>
      </c>
      <c r="X61" s="192" t="s">
        <v>408</v>
      </c>
    </row>
    <row r="62" spans="1:24">
      <c r="V62" s="191" t="s">
        <v>230</v>
      </c>
      <c r="W62" s="193" t="s">
        <v>407</v>
      </c>
      <c r="X62" s="193" t="s">
        <v>408</v>
      </c>
    </row>
    <row r="63" spans="1:24">
      <c r="V63" s="191" t="s">
        <v>419</v>
      </c>
      <c r="W63" s="192" t="s">
        <v>420</v>
      </c>
      <c r="X63" s="192" t="s">
        <v>408</v>
      </c>
    </row>
    <row r="64" spans="1:24">
      <c r="V64" s="191" t="s">
        <v>422</v>
      </c>
      <c r="W64" s="193" t="s">
        <v>2086</v>
      </c>
      <c r="X64" s="193" t="s">
        <v>408</v>
      </c>
    </row>
    <row r="65" spans="22:24">
      <c r="V65" s="191" t="s">
        <v>231</v>
      </c>
      <c r="W65" s="192" t="s">
        <v>2087</v>
      </c>
      <c r="X65" s="192" t="s">
        <v>408</v>
      </c>
    </row>
    <row r="66" spans="22:24">
      <c r="V66" s="191" t="s">
        <v>1931</v>
      </c>
      <c r="W66" s="193" t="s">
        <v>2088</v>
      </c>
      <c r="X66" s="193" t="s">
        <v>408</v>
      </c>
    </row>
    <row r="67" spans="22:24">
      <c r="V67" s="191" t="s">
        <v>232</v>
      </c>
      <c r="W67" s="192" t="s">
        <v>2089</v>
      </c>
      <c r="X67" s="192" t="s">
        <v>408</v>
      </c>
    </row>
    <row r="68" spans="22:24">
      <c r="V68" s="191" t="s">
        <v>425</v>
      </c>
      <c r="W68" s="193" t="s">
        <v>2090</v>
      </c>
      <c r="X68" s="193" t="s">
        <v>403</v>
      </c>
    </row>
    <row r="69" spans="22:24">
      <c r="V69" s="191" t="s">
        <v>233</v>
      </c>
      <c r="W69" s="192" t="s">
        <v>2091</v>
      </c>
      <c r="X69" s="192" t="s">
        <v>408</v>
      </c>
    </row>
    <row r="70" spans="22:24">
      <c r="V70" s="191" t="s">
        <v>428</v>
      </c>
      <c r="W70" s="193" t="s">
        <v>429</v>
      </c>
      <c r="X70" s="193" t="s">
        <v>408</v>
      </c>
    </row>
    <row r="71" spans="22:24">
      <c r="V71" s="191" t="s">
        <v>432</v>
      </c>
      <c r="W71" s="192" t="s">
        <v>433</v>
      </c>
      <c r="X71" s="192" t="s">
        <v>403</v>
      </c>
    </row>
    <row r="72" spans="22:24">
      <c r="V72" s="191" t="s">
        <v>436</v>
      </c>
      <c r="W72" s="193" t="s">
        <v>2092</v>
      </c>
      <c r="X72" s="193" t="s">
        <v>403</v>
      </c>
    </row>
    <row r="73" spans="22:24">
      <c r="V73" s="191" t="s">
        <v>438</v>
      </c>
      <c r="W73" s="192" t="s">
        <v>439</v>
      </c>
      <c r="X73" s="192" t="s">
        <v>403</v>
      </c>
    </row>
    <row r="74" spans="22:24">
      <c r="V74" s="191" t="s">
        <v>441</v>
      </c>
      <c r="W74" s="193" t="s">
        <v>442</v>
      </c>
      <c r="X74" s="193" t="s">
        <v>403</v>
      </c>
    </row>
    <row r="75" spans="22:24">
      <c r="V75" s="191" t="s">
        <v>444</v>
      </c>
      <c r="W75" s="192" t="s">
        <v>2093</v>
      </c>
      <c r="X75" s="192" t="s">
        <v>403</v>
      </c>
    </row>
    <row r="76" spans="22:24">
      <c r="V76" s="191" t="s">
        <v>234</v>
      </c>
      <c r="W76" s="193" t="s">
        <v>2094</v>
      </c>
      <c r="X76" s="193" t="s">
        <v>403</v>
      </c>
    </row>
    <row r="77" spans="22:24">
      <c r="V77" s="191" t="s">
        <v>235</v>
      </c>
      <c r="W77" s="192" t="s">
        <v>2095</v>
      </c>
      <c r="X77" s="192" t="s">
        <v>403</v>
      </c>
    </row>
    <row r="78" spans="22:24">
      <c r="V78" s="191" t="s">
        <v>236</v>
      </c>
      <c r="W78" s="193" t="s">
        <v>2096</v>
      </c>
      <c r="X78" s="193" t="s">
        <v>403</v>
      </c>
    </row>
    <row r="79" spans="22:24">
      <c r="V79" s="194" t="s">
        <v>237</v>
      </c>
      <c r="W79" s="192" t="s">
        <v>2097</v>
      </c>
      <c r="X79" s="192" t="s">
        <v>403</v>
      </c>
    </row>
    <row r="80" spans="22:24">
      <c r="V80" s="191" t="s">
        <v>238</v>
      </c>
      <c r="W80" s="193" t="s">
        <v>2098</v>
      </c>
      <c r="X80" s="193" t="s">
        <v>403</v>
      </c>
    </row>
    <row r="81" spans="22:24">
      <c r="V81" s="191" t="s">
        <v>239</v>
      </c>
      <c r="W81" s="192" t="s">
        <v>2099</v>
      </c>
      <c r="X81" s="192" t="s">
        <v>403</v>
      </c>
    </row>
    <row r="82" spans="22:24">
      <c r="V82" s="191" t="s">
        <v>240</v>
      </c>
      <c r="W82" s="193" t="s">
        <v>2100</v>
      </c>
      <c r="X82" s="193" t="s">
        <v>403</v>
      </c>
    </row>
    <row r="83" spans="22:24">
      <c r="V83" s="191" t="s">
        <v>447</v>
      </c>
      <c r="W83" s="192" t="s">
        <v>2101</v>
      </c>
      <c r="X83" s="192" t="s">
        <v>403</v>
      </c>
    </row>
    <row r="84" spans="22:24">
      <c r="V84" s="191" t="s">
        <v>448</v>
      </c>
      <c r="W84" s="193" t="s">
        <v>2102</v>
      </c>
      <c r="X84" s="193" t="s">
        <v>403</v>
      </c>
    </row>
    <row r="85" spans="22:24">
      <c r="V85" s="191" t="s">
        <v>449</v>
      </c>
      <c r="W85" s="192" t="s">
        <v>450</v>
      </c>
      <c r="X85" s="192" t="s">
        <v>403</v>
      </c>
    </row>
    <row r="86" spans="22:24">
      <c r="V86" s="191" t="s">
        <v>452</v>
      </c>
      <c r="W86" s="193" t="s">
        <v>453</v>
      </c>
      <c r="X86" s="193" t="s">
        <v>403</v>
      </c>
    </row>
    <row r="87" spans="22:24">
      <c r="V87" s="191" t="s">
        <v>454</v>
      </c>
      <c r="W87" s="192" t="s">
        <v>2103</v>
      </c>
      <c r="X87" s="192" t="s">
        <v>403</v>
      </c>
    </row>
    <row r="88" spans="22:24">
      <c r="V88" s="191" t="s">
        <v>455</v>
      </c>
      <c r="W88" s="193" t="s">
        <v>456</v>
      </c>
      <c r="X88" s="193" t="s">
        <v>403</v>
      </c>
    </row>
    <row r="89" spans="22:24">
      <c r="V89" s="191" t="s">
        <v>457</v>
      </c>
      <c r="W89" s="192" t="s">
        <v>458</v>
      </c>
      <c r="X89" s="192" t="s">
        <v>403</v>
      </c>
    </row>
    <row r="90" spans="22:24">
      <c r="V90" s="191" t="s">
        <v>241</v>
      </c>
      <c r="W90" s="193" t="s">
        <v>2104</v>
      </c>
      <c r="X90" s="193" t="s">
        <v>403</v>
      </c>
    </row>
    <row r="91" spans="22:24">
      <c r="V91" s="191" t="s">
        <v>242</v>
      </c>
      <c r="W91" s="192" t="s">
        <v>2105</v>
      </c>
      <c r="X91" s="192" t="s">
        <v>403</v>
      </c>
    </row>
    <row r="92" spans="22:24">
      <c r="V92" s="191" t="s">
        <v>243</v>
      </c>
      <c r="W92" s="193" t="s">
        <v>2106</v>
      </c>
      <c r="X92" s="193" t="s">
        <v>403</v>
      </c>
    </row>
    <row r="93" spans="22:24">
      <c r="V93" s="191" t="s">
        <v>244</v>
      </c>
      <c r="W93" s="192" t="s">
        <v>2107</v>
      </c>
      <c r="X93" s="192" t="s">
        <v>403</v>
      </c>
    </row>
    <row r="94" spans="22:24">
      <c r="V94" s="191" t="s">
        <v>245</v>
      </c>
      <c r="W94" s="193" t="s">
        <v>2108</v>
      </c>
      <c r="X94" s="193" t="s">
        <v>408</v>
      </c>
    </row>
    <row r="95" spans="22:24">
      <c r="V95" s="191" t="s">
        <v>246</v>
      </c>
      <c r="W95" s="192" t="s">
        <v>2109</v>
      </c>
      <c r="X95" s="192" t="s">
        <v>408</v>
      </c>
    </row>
    <row r="96" spans="22:24" ht="15.75" thickBot="1">
      <c r="V96" s="191" t="s">
        <v>247</v>
      </c>
      <c r="W96" s="193" t="s">
        <v>2110</v>
      </c>
      <c r="X96" s="193" t="s">
        <v>408</v>
      </c>
    </row>
    <row r="97" spans="13:24">
      <c r="M97" s="209" t="s">
        <v>1833</v>
      </c>
      <c r="V97" s="191" t="s">
        <v>459</v>
      </c>
      <c r="W97" s="192" t="s">
        <v>460</v>
      </c>
      <c r="X97" s="192" t="s">
        <v>408</v>
      </c>
    </row>
    <row r="98" spans="13:24">
      <c r="M98" s="210" t="s">
        <v>1834</v>
      </c>
      <c r="V98" s="191" t="s">
        <v>248</v>
      </c>
      <c r="W98" s="193" t="s">
        <v>2108</v>
      </c>
      <c r="X98" s="193" t="s">
        <v>408</v>
      </c>
    </row>
    <row r="99" spans="13:24">
      <c r="M99" s="210" t="s">
        <v>1835</v>
      </c>
      <c r="V99" s="191" t="s">
        <v>461</v>
      </c>
      <c r="W99" s="192" t="s">
        <v>2111</v>
      </c>
      <c r="X99" s="192" t="s">
        <v>403</v>
      </c>
    </row>
    <row r="100" spans="13:24">
      <c r="M100" s="210" t="s">
        <v>1836</v>
      </c>
      <c r="V100" s="191" t="s">
        <v>462</v>
      </c>
      <c r="W100" s="193" t="s">
        <v>463</v>
      </c>
      <c r="X100" s="193" t="s">
        <v>403</v>
      </c>
    </row>
    <row r="101" spans="13:24">
      <c r="M101" s="210" t="s">
        <v>1837</v>
      </c>
      <c r="V101" s="191" t="s">
        <v>464</v>
      </c>
      <c r="W101" s="192" t="s">
        <v>2112</v>
      </c>
      <c r="X101" s="192" t="s">
        <v>408</v>
      </c>
    </row>
    <row r="102" spans="13:24">
      <c r="M102" s="210" t="s">
        <v>1838</v>
      </c>
      <c r="V102" s="191" t="s">
        <v>465</v>
      </c>
      <c r="W102" s="193" t="s">
        <v>2113</v>
      </c>
      <c r="X102" s="193" t="s">
        <v>403</v>
      </c>
    </row>
    <row r="103" spans="13:24">
      <c r="M103" s="210" t="s">
        <v>1839</v>
      </c>
      <c r="V103" s="191" t="s">
        <v>466</v>
      </c>
      <c r="W103" s="192" t="s">
        <v>467</v>
      </c>
      <c r="X103" s="192" t="s">
        <v>403</v>
      </c>
    </row>
    <row r="104" spans="13:24">
      <c r="M104" s="210" t="s">
        <v>1840</v>
      </c>
      <c r="V104" s="191" t="s">
        <v>1759</v>
      </c>
      <c r="W104" s="193" t="s">
        <v>2114</v>
      </c>
      <c r="X104" s="193" t="s">
        <v>403</v>
      </c>
    </row>
    <row r="105" spans="13:24">
      <c r="M105" s="210" t="s">
        <v>1841</v>
      </c>
      <c r="V105" s="191" t="s">
        <v>1760</v>
      </c>
      <c r="W105" s="192" t="s">
        <v>1761</v>
      </c>
      <c r="X105" s="192" t="s">
        <v>403</v>
      </c>
    </row>
    <row r="106" spans="13:24">
      <c r="M106" s="210" t="s">
        <v>1842</v>
      </c>
      <c r="V106" s="191" t="s">
        <v>249</v>
      </c>
      <c r="W106" s="193" t="s">
        <v>2115</v>
      </c>
      <c r="X106" s="193" t="s">
        <v>403</v>
      </c>
    </row>
    <row r="107" spans="13:24">
      <c r="M107" s="210" t="s">
        <v>1843</v>
      </c>
      <c r="V107" s="191" t="s">
        <v>1762</v>
      </c>
      <c r="W107" s="192" t="s">
        <v>2116</v>
      </c>
      <c r="X107" s="192" t="s">
        <v>403</v>
      </c>
    </row>
    <row r="108" spans="13:24">
      <c r="M108" s="210" t="s">
        <v>1844</v>
      </c>
      <c r="V108" s="191" t="s">
        <v>250</v>
      </c>
      <c r="W108" s="193" t="s">
        <v>2085</v>
      </c>
      <c r="X108" s="193" t="s">
        <v>403</v>
      </c>
    </row>
    <row r="109" spans="13:24">
      <c r="M109" s="210" t="s">
        <v>1845</v>
      </c>
      <c r="V109" s="191" t="s">
        <v>1763</v>
      </c>
      <c r="W109" s="192" t="s">
        <v>2085</v>
      </c>
      <c r="X109" s="192" t="s">
        <v>403</v>
      </c>
    </row>
    <row r="110" spans="13:24">
      <c r="M110" s="210" t="s">
        <v>1846</v>
      </c>
      <c r="V110" s="191" t="s">
        <v>1764</v>
      </c>
      <c r="W110" s="193" t="s">
        <v>1765</v>
      </c>
      <c r="X110" s="193" t="s">
        <v>403</v>
      </c>
    </row>
    <row r="111" spans="13:24">
      <c r="M111" s="210" t="s">
        <v>1847</v>
      </c>
      <c r="V111" s="191" t="s">
        <v>1766</v>
      </c>
      <c r="W111" s="192" t="s">
        <v>2117</v>
      </c>
      <c r="X111" s="192" t="s">
        <v>403</v>
      </c>
    </row>
    <row r="112" spans="13:24">
      <c r="M112" s="210" t="s">
        <v>1848</v>
      </c>
      <c r="V112" s="191" t="s">
        <v>1767</v>
      </c>
      <c r="W112" s="193" t="s">
        <v>1768</v>
      </c>
      <c r="X112" s="193" t="s">
        <v>403</v>
      </c>
    </row>
    <row r="113" spans="13:24">
      <c r="M113" s="210" t="s">
        <v>1849</v>
      </c>
      <c r="V113" s="195" t="s">
        <v>1769</v>
      </c>
      <c r="W113" s="192" t="s">
        <v>1770</v>
      </c>
      <c r="X113" s="192" t="s">
        <v>403</v>
      </c>
    </row>
    <row r="114" spans="13:24">
      <c r="M114" s="210" t="s">
        <v>1850</v>
      </c>
      <c r="V114" s="191" t="s">
        <v>1771</v>
      </c>
      <c r="W114" s="193" t="s">
        <v>2118</v>
      </c>
      <c r="X114" s="193" t="s">
        <v>403</v>
      </c>
    </row>
    <row r="115" spans="13:24">
      <c r="M115" s="210" t="s">
        <v>1851</v>
      </c>
      <c r="V115" s="191" t="s">
        <v>1772</v>
      </c>
      <c r="W115" s="192" t="s">
        <v>2085</v>
      </c>
      <c r="X115" s="192" t="s">
        <v>403</v>
      </c>
    </row>
    <row r="116" spans="13:24">
      <c r="M116" s="210" t="s">
        <v>1852</v>
      </c>
      <c r="V116" s="191" t="s">
        <v>1773</v>
      </c>
      <c r="W116" s="193" t="s">
        <v>1774</v>
      </c>
      <c r="X116" s="193" t="s">
        <v>403</v>
      </c>
    </row>
    <row r="117" spans="13:24">
      <c r="M117" s="210" t="s">
        <v>1853</v>
      </c>
      <c r="V117" s="191" t="s">
        <v>1775</v>
      </c>
      <c r="W117" s="192" t="s">
        <v>1776</v>
      </c>
      <c r="X117" s="192" t="s">
        <v>403</v>
      </c>
    </row>
    <row r="118" spans="13:24">
      <c r="M118" s="210" t="s">
        <v>1854</v>
      </c>
      <c r="V118" s="191" t="s">
        <v>1777</v>
      </c>
      <c r="W118" s="193" t="s">
        <v>1778</v>
      </c>
      <c r="X118" s="193" t="s">
        <v>403</v>
      </c>
    </row>
    <row r="119" spans="13:24">
      <c r="M119" s="210" t="s">
        <v>1855</v>
      </c>
      <c r="V119" s="191" t="s">
        <v>1779</v>
      </c>
      <c r="W119" s="192" t="s">
        <v>2119</v>
      </c>
      <c r="X119" s="192" t="s">
        <v>403</v>
      </c>
    </row>
    <row r="120" spans="13:24">
      <c r="M120" s="210" t="s">
        <v>1856</v>
      </c>
      <c r="V120" s="191" t="s">
        <v>1780</v>
      </c>
      <c r="W120" s="193" t="s">
        <v>1781</v>
      </c>
      <c r="X120" s="193" t="s">
        <v>403</v>
      </c>
    </row>
    <row r="121" spans="13:24">
      <c r="M121" s="214" t="s">
        <v>380</v>
      </c>
      <c r="V121" s="191" t="s">
        <v>251</v>
      </c>
      <c r="W121" s="192" t="s">
        <v>1778</v>
      </c>
      <c r="X121" s="192" t="s">
        <v>403</v>
      </c>
    </row>
    <row r="122" spans="13:24">
      <c r="M122" s="210" t="s">
        <v>1857</v>
      </c>
      <c r="V122" s="191" t="s">
        <v>1782</v>
      </c>
      <c r="W122" s="193" t="s">
        <v>2120</v>
      </c>
      <c r="X122" s="193" t="s">
        <v>403</v>
      </c>
    </row>
    <row r="123" spans="13:24">
      <c r="M123" s="210" t="s">
        <v>1858</v>
      </c>
      <c r="V123" s="191" t="s">
        <v>1783</v>
      </c>
      <c r="W123" s="192" t="s">
        <v>2121</v>
      </c>
      <c r="X123" s="192" t="s">
        <v>403</v>
      </c>
    </row>
    <row r="124" spans="13:24" ht="15.75" thickBot="1">
      <c r="M124" s="211" t="s">
        <v>1859</v>
      </c>
      <c r="V124" s="191" t="s">
        <v>1784</v>
      </c>
      <c r="W124" s="193" t="s">
        <v>2122</v>
      </c>
      <c r="X124" s="193" t="s">
        <v>403</v>
      </c>
    </row>
    <row r="125" spans="13:24">
      <c r="M125" s="208"/>
      <c r="V125" s="191" t="s">
        <v>1785</v>
      </c>
      <c r="W125" s="192" t="s">
        <v>1786</v>
      </c>
      <c r="X125" s="192" t="s">
        <v>403</v>
      </c>
    </row>
    <row r="126" spans="13:24">
      <c r="M126" s="208"/>
      <c r="V126" s="191" t="s">
        <v>1787</v>
      </c>
      <c r="W126" s="193" t="s">
        <v>1788</v>
      </c>
      <c r="X126" s="193" t="s">
        <v>403</v>
      </c>
    </row>
    <row r="127" spans="13:24">
      <c r="V127" s="195" t="s">
        <v>1789</v>
      </c>
      <c r="W127" s="192" t="s">
        <v>1790</v>
      </c>
      <c r="X127" s="192" t="s">
        <v>403</v>
      </c>
    </row>
    <row r="128" spans="13:24">
      <c r="V128" s="191" t="s">
        <v>252</v>
      </c>
      <c r="W128" s="193" t="s">
        <v>2123</v>
      </c>
      <c r="X128" s="193" t="s">
        <v>403</v>
      </c>
    </row>
    <row r="129" spans="22:24">
      <c r="V129" s="191" t="s">
        <v>1791</v>
      </c>
      <c r="W129" s="192" t="s">
        <v>2124</v>
      </c>
      <c r="X129" s="192" t="s">
        <v>403</v>
      </c>
    </row>
    <row r="130" spans="22:24">
      <c r="V130" s="191" t="s">
        <v>1792</v>
      </c>
      <c r="W130" s="193" t="s">
        <v>1793</v>
      </c>
      <c r="X130" s="193" t="s">
        <v>403</v>
      </c>
    </row>
    <row r="131" spans="22:24">
      <c r="V131" s="195" t="s">
        <v>1794</v>
      </c>
      <c r="W131" s="192" t="s">
        <v>1795</v>
      </c>
      <c r="X131" s="192" t="s">
        <v>403</v>
      </c>
    </row>
    <row r="132" spans="22:24">
      <c r="V132" s="195" t="s">
        <v>1796</v>
      </c>
      <c r="W132" s="193" t="s">
        <v>1797</v>
      </c>
      <c r="X132" s="193" t="s">
        <v>403</v>
      </c>
    </row>
    <row r="133" spans="22:24">
      <c r="V133" s="195" t="s">
        <v>1798</v>
      </c>
      <c r="W133" s="192" t="s">
        <v>1799</v>
      </c>
      <c r="X133" s="192" t="s">
        <v>403</v>
      </c>
    </row>
    <row r="134" spans="22:24">
      <c r="V134" s="191" t="s">
        <v>1800</v>
      </c>
      <c r="W134" s="193" t="s">
        <v>1801</v>
      </c>
      <c r="X134" s="193" t="s">
        <v>445</v>
      </c>
    </row>
    <row r="135" spans="22:24">
      <c r="V135" s="191" t="s">
        <v>253</v>
      </c>
      <c r="W135" s="192" t="s">
        <v>1801</v>
      </c>
      <c r="X135" s="192" t="s">
        <v>445</v>
      </c>
    </row>
    <row r="136" spans="22:24">
      <c r="V136" s="191" t="s">
        <v>254</v>
      </c>
      <c r="W136" s="193" t="s">
        <v>1801</v>
      </c>
      <c r="X136" s="193" t="s">
        <v>445</v>
      </c>
    </row>
    <row r="137" spans="22:24">
      <c r="V137" s="191" t="s">
        <v>255</v>
      </c>
      <c r="W137" s="192" t="s">
        <v>1801</v>
      </c>
      <c r="X137" s="192" t="s">
        <v>445</v>
      </c>
    </row>
    <row r="138" spans="22:24">
      <c r="V138" s="191" t="s">
        <v>256</v>
      </c>
      <c r="W138" s="193" t="s">
        <v>1801</v>
      </c>
      <c r="X138" s="193" t="s">
        <v>445</v>
      </c>
    </row>
    <row r="139" spans="22:24">
      <c r="V139" s="191" t="s">
        <v>257</v>
      </c>
      <c r="W139" s="192" t="s">
        <v>1801</v>
      </c>
      <c r="X139" s="192" t="s">
        <v>445</v>
      </c>
    </row>
    <row r="140" spans="22:24">
      <c r="V140" s="195" t="s">
        <v>1802</v>
      </c>
      <c r="W140" s="193" t="s">
        <v>1803</v>
      </c>
      <c r="X140" s="193" t="s">
        <v>445</v>
      </c>
    </row>
    <row r="141" spans="22:24">
      <c r="V141" s="195" t="s">
        <v>1804</v>
      </c>
      <c r="W141" s="192" t="s">
        <v>1805</v>
      </c>
      <c r="X141" s="192" t="s">
        <v>445</v>
      </c>
    </row>
    <row r="142" spans="22:24">
      <c r="V142" s="195" t="s">
        <v>1806</v>
      </c>
      <c r="W142" s="193" t="s">
        <v>1807</v>
      </c>
      <c r="X142" s="193" t="s">
        <v>445</v>
      </c>
    </row>
    <row r="143" spans="22:24">
      <c r="V143" s="195" t="s">
        <v>1808</v>
      </c>
      <c r="W143" s="192" t="s">
        <v>1809</v>
      </c>
      <c r="X143" s="192" t="s">
        <v>445</v>
      </c>
    </row>
    <row r="144" spans="22:24">
      <c r="V144" s="195" t="s">
        <v>1810</v>
      </c>
      <c r="W144" s="193" t="s">
        <v>1811</v>
      </c>
      <c r="X144" s="193" t="s">
        <v>445</v>
      </c>
    </row>
    <row r="145" spans="22:24">
      <c r="V145" s="195" t="s">
        <v>1812</v>
      </c>
      <c r="W145" s="192" t="s">
        <v>1813</v>
      </c>
      <c r="X145" s="192" t="s">
        <v>445</v>
      </c>
    </row>
    <row r="146" spans="22:24">
      <c r="V146" s="191" t="s">
        <v>1814</v>
      </c>
      <c r="W146" s="193" t="s">
        <v>1815</v>
      </c>
      <c r="X146" s="193" t="s">
        <v>445</v>
      </c>
    </row>
    <row r="147" spans="22:24">
      <c r="V147" s="196" t="s">
        <v>1816</v>
      </c>
      <c r="W147" s="192" t="s">
        <v>1817</v>
      </c>
      <c r="X147" s="192" t="s">
        <v>445</v>
      </c>
    </row>
    <row r="148" spans="22:24">
      <c r="V148" s="191" t="s">
        <v>1818</v>
      </c>
      <c r="W148" s="193" t="s">
        <v>2125</v>
      </c>
      <c r="X148" s="193" t="s">
        <v>445</v>
      </c>
    </row>
    <row r="149" spans="22:24">
      <c r="V149" s="197" t="s">
        <v>1819</v>
      </c>
      <c r="W149" s="192" t="s">
        <v>1820</v>
      </c>
      <c r="X149" s="192" t="s">
        <v>445</v>
      </c>
    </row>
    <row r="150" spans="22:24">
      <c r="V150" s="197" t="s">
        <v>1821</v>
      </c>
      <c r="W150" s="193" t="s">
        <v>2126</v>
      </c>
      <c r="X150" s="193" t="s">
        <v>445</v>
      </c>
    </row>
    <row r="151" spans="22:24">
      <c r="V151" s="197" t="s">
        <v>1822</v>
      </c>
      <c r="W151" s="192" t="s">
        <v>1823</v>
      </c>
      <c r="X151" s="192" t="s">
        <v>445</v>
      </c>
    </row>
    <row r="152" spans="22:24">
      <c r="V152" s="195" t="s">
        <v>1824</v>
      </c>
      <c r="W152" s="193" t="s">
        <v>1825</v>
      </c>
      <c r="X152" s="193" t="s">
        <v>445</v>
      </c>
    </row>
    <row r="153" spans="22:24">
      <c r="V153" s="195" t="s">
        <v>1826</v>
      </c>
      <c r="W153" s="192" t="s">
        <v>1827</v>
      </c>
      <c r="X153" s="192" t="s">
        <v>445</v>
      </c>
    </row>
    <row r="154" spans="22:24">
      <c r="V154" s="191" t="s">
        <v>1828</v>
      </c>
      <c r="W154" s="193" t="s">
        <v>2127</v>
      </c>
      <c r="X154" s="193" t="s">
        <v>445</v>
      </c>
    </row>
    <row r="155" spans="22:24">
      <c r="V155" s="191" t="s">
        <v>1829</v>
      </c>
      <c r="W155" s="192" t="s">
        <v>1830</v>
      </c>
      <c r="X155" s="192" t="s">
        <v>445</v>
      </c>
    </row>
    <row r="156" spans="22:24">
      <c r="V156" s="191" t="s">
        <v>1831</v>
      </c>
      <c r="W156" s="193" t="s">
        <v>1832</v>
      </c>
      <c r="X156" s="193" t="s">
        <v>445</v>
      </c>
    </row>
    <row r="157" spans="22:24">
      <c r="V157" s="191" t="s">
        <v>468</v>
      </c>
      <c r="W157" s="192" t="s">
        <v>469</v>
      </c>
      <c r="X157" s="192" t="s">
        <v>445</v>
      </c>
    </row>
    <row r="158" spans="22:24">
      <c r="V158" s="191" t="s">
        <v>470</v>
      </c>
      <c r="W158" s="193" t="s">
        <v>471</v>
      </c>
      <c r="X158" s="193" t="s">
        <v>445</v>
      </c>
    </row>
    <row r="159" spans="22:24">
      <c r="V159" s="191" t="s">
        <v>472</v>
      </c>
      <c r="W159" s="192" t="s">
        <v>473</v>
      </c>
      <c r="X159" s="192" t="s">
        <v>445</v>
      </c>
    </row>
    <row r="160" spans="22:24">
      <c r="V160" s="196" t="s">
        <v>474</v>
      </c>
      <c r="W160" s="193" t="s">
        <v>475</v>
      </c>
      <c r="X160" s="193" t="s">
        <v>445</v>
      </c>
    </row>
    <row r="161" spans="22:24">
      <c r="V161" s="191" t="s">
        <v>476</v>
      </c>
      <c r="W161" s="192" t="s">
        <v>477</v>
      </c>
      <c r="X161" s="192" t="s">
        <v>445</v>
      </c>
    </row>
    <row r="162" spans="22:24">
      <c r="V162" s="195" t="s">
        <v>478</v>
      </c>
      <c r="W162" s="193" t="s">
        <v>479</v>
      </c>
      <c r="X162" s="193" t="s">
        <v>445</v>
      </c>
    </row>
    <row r="163" spans="22:24">
      <c r="V163" s="195" t="s">
        <v>480</v>
      </c>
      <c r="W163" s="192" t="s">
        <v>2128</v>
      </c>
      <c r="X163" s="192" t="s">
        <v>445</v>
      </c>
    </row>
    <row r="164" spans="22:24">
      <c r="V164" s="191" t="s">
        <v>481</v>
      </c>
      <c r="W164" s="193" t="s">
        <v>482</v>
      </c>
      <c r="X164" s="193" t="s">
        <v>445</v>
      </c>
    </row>
    <row r="165" spans="22:24">
      <c r="V165" s="191" t="s">
        <v>483</v>
      </c>
      <c r="W165" s="192" t="s">
        <v>484</v>
      </c>
      <c r="X165" s="192" t="s">
        <v>445</v>
      </c>
    </row>
    <row r="166" spans="22:24">
      <c r="V166" s="191" t="s">
        <v>485</v>
      </c>
      <c r="W166" s="193" t="s">
        <v>486</v>
      </c>
      <c r="X166" s="193" t="s">
        <v>445</v>
      </c>
    </row>
    <row r="167" spans="22:24">
      <c r="V167" s="191" t="s">
        <v>487</v>
      </c>
      <c r="W167" s="192" t="s">
        <v>488</v>
      </c>
      <c r="X167" s="192" t="s">
        <v>445</v>
      </c>
    </row>
    <row r="168" spans="22:24">
      <c r="V168" s="191" t="s">
        <v>489</v>
      </c>
      <c r="W168" s="193" t="s">
        <v>490</v>
      </c>
      <c r="X168" s="193" t="s">
        <v>445</v>
      </c>
    </row>
    <row r="169" spans="22:24">
      <c r="V169" s="191" t="s">
        <v>491</v>
      </c>
      <c r="W169" s="192" t="s">
        <v>2129</v>
      </c>
      <c r="X169" s="192" t="s">
        <v>445</v>
      </c>
    </row>
    <row r="170" spans="22:24">
      <c r="V170" s="191" t="s">
        <v>492</v>
      </c>
      <c r="W170" s="193" t="s">
        <v>2130</v>
      </c>
      <c r="X170" s="193" t="s">
        <v>445</v>
      </c>
    </row>
    <row r="171" spans="22:24">
      <c r="V171" s="191" t="s">
        <v>493</v>
      </c>
      <c r="W171" s="192" t="s">
        <v>494</v>
      </c>
      <c r="X171" s="192" t="s">
        <v>445</v>
      </c>
    </row>
    <row r="172" spans="22:24">
      <c r="V172" s="196" t="s">
        <v>495</v>
      </c>
      <c r="W172" s="193" t="s">
        <v>496</v>
      </c>
      <c r="X172" s="193" t="s">
        <v>445</v>
      </c>
    </row>
    <row r="173" spans="22:24">
      <c r="V173" s="191" t="s">
        <v>497</v>
      </c>
      <c r="W173" s="192" t="s">
        <v>498</v>
      </c>
      <c r="X173" s="192" t="s">
        <v>445</v>
      </c>
    </row>
    <row r="174" spans="22:24">
      <c r="V174" s="191" t="s">
        <v>499</v>
      </c>
      <c r="W174" s="193" t="s">
        <v>500</v>
      </c>
      <c r="X174" s="193" t="s">
        <v>445</v>
      </c>
    </row>
    <row r="175" spans="22:24">
      <c r="V175" s="191" t="s">
        <v>501</v>
      </c>
      <c r="W175" s="192" t="s">
        <v>502</v>
      </c>
      <c r="X175" s="192" t="s">
        <v>445</v>
      </c>
    </row>
    <row r="176" spans="22:24">
      <c r="V176" s="195" t="s">
        <v>503</v>
      </c>
      <c r="W176" s="193" t="s">
        <v>2131</v>
      </c>
      <c r="X176" s="193" t="s">
        <v>445</v>
      </c>
    </row>
    <row r="177" spans="22:24">
      <c r="V177" s="196" t="s">
        <v>258</v>
      </c>
      <c r="W177" s="192" t="s">
        <v>2132</v>
      </c>
      <c r="X177" s="192" t="s">
        <v>445</v>
      </c>
    </row>
    <row r="178" spans="22:24">
      <c r="V178" s="196" t="s">
        <v>504</v>
      </c>
      <c r="W178" s="193" t="s">
        <v>505</v>
      </c>
      <c r="X178" s="193" t="s">
        <v>445</v>
      </c>
    </row>
    <row r="179" spans="22:24">
      <c r="V179" s="191" t="s">
        <v>506</v>
      </c>
      <c r="W179" s="192" t="s">
        <v>507</v>
      </c>
      <c r="X179" s="192" t="s">
        <v>445</v>
      </c>
    </row>
    <row r="180" spans="22:24">
      <c r="V180" s="195" t="s">
        <v>508</v>
      </c>
      <c r="W180" s="193" t="s">
        <v>2133</v>
      </c>
      <c r="X180" s="193" t="s">
        <v>445</v>
      </c>
    </row>
    <row r="181" spans="22:24">
      <c r="V181" s="195" t="s">
        <v>511</v>
      </c>
      <c r="W181" s="192" t="s">
        <v>2134</v>
      </c>
      <c r="X181" s="192" t="s">
        <v>445</v>
      </c>
    </row>
    <row r="182" spans="22:24">
      <c r="V182" s="191" t="s">
        <v>512</v>
      </c>
      <c r="W182" s="193" t="s">
        <v>513</v>
      </c>
      <c r="X182" s="193" t="s">
        <v>445</v>
      </c>
    </row>
    <row r="183" spans="22:24">
      <c r="V183" s="191" t="s">
        <v>514</v>
      </c>
      <c r="W183" s="192" t="s">
        <v>1761</v>
      </c>
      <c r="X183" s="192" t="s">
        <v>445</v>
      </c>
    </row>
    <row r="184" spans="22:24">
      <c r="V184" s="191" t="s">
        <v>515</v>
      </c>
      <c r="W184" s="193" t="s">
        <v>516</v>
      </c>
      <c r="X184" s="193" t="s">
        <v>445</v>
      </c>
    </row>
    <row r="185" spans="22:24">
      <c r="V185" s="191" t="s">
        <v>517</v>
      </c>
      <c r="W185" s="192" t="s">
        <v>518</v>
      </c>
      <c r="X185" s="192" t="s">
        <v>445</v>
      </c>
    </row>
    <row r="186" spans="22:24">
      <c r="V186" s="191" t="s">
        <v>519</v>
      </c>
      <c r="W186" s="193" t="s">
        <v>520</v>
      </c>
      <c r="X186" s="193" t="s">
        <v>445</v>
      </c>
    </row>
    <row r="187" spans="22:24">
      <c r="V187" s="195" t="s">
        <v>521</v>
      </c>
      <c r="W187" s="192" t="s">
        <v>522</v>
      </c>
      <c r="X187" s="192" t="s">
        <v>445</v>
      </c>
    </row>
    <row r="188" spans="22:24">
      <c r="V188" s="191" t="s">
        <v>523</v>
      </c>
      <c r="W188" s="193" t="s">
        <v>524</v>
      </c>
      <c r="X188" s="193" t="s">
        <v>445</v>
      </c>
    </row>
    <row r="189" spans="22:24">
      <c r="V189" s="191" t="s">
        <v>525</v>
      </c>
      <c r="W189" s="192" t="s">
        <v>526</v>
      </c>
      <c r="X189" s="192" t="s">
        <v>445</v>
      </c>
    </row>
    <row r="190" spans="22:24">
      <c r="V190" s="191" t="s">
        <v>527</v>
      </c>
      <c r="W190" s="193" t="s">
        <v>528</v>
      </c>
      <c r="X190" s="193" t="s">
        <v>445</v>
      </c>
    </row>
    <row r="191" spans="22:24">
      <c r="V191" s="191" t="s">
        <v>529</v>
      </c>
      <c r="W191" s="192" t="s">
        <v>530</v>
      </c>
      <c r="X191" s="192" t="s">
        <v>443</v>
      </c>
    </row>
    <row r="192" spans="22:24">
      <c r="V192" s="191" t="s">
        <v>259</v>
      </c>
      <c r="W192" s="193" t="s">
        <v>530</v>
      </c>
      <c r="X192" s="193" t="s">
        <v>443</v>
      </c>
    </row>
    <row r="193" spans="22:24">
      <c r="V193" s="191" t="s">
        <v>260</v>
      </c>
      <c r="W193" s="192" t="s">
        <v>530</v>
      </c>
      <c r="X193" s="192" t="s">
        <v>443</v>
      </c>
    </row>
    <row r="194" spans="22:24">
      <c r="V194" s="191" t="s">
        <v>261</v>
      </c>
      <c r="W194" s="193" t="s">
        <v>530</v>
      </c>
      <c r="X194" s="193" t="s">
        <v>443</v>
      </c>
    </row>
    <row r="195" spans="22:24">
      <c r="V195" s="191" t="s">
        <v>262</v>
      </c>
      <c r="W195" s="192" t="s">
        <v>530</v>
      </c>
      <c r="X195" s="192" t="s">
        <v>443</v>
      </c>
    </row>
    <row r="196" spans="22:24">
      <c r="V196" s="191" t="s">
        <v>263</v>
      </c>
      <c r="W196" s="193" t="s">
        <v>530</v>
      </c>
      <c r="X196" s="193" t="s">
        <v>443</v>
      </c>
    </row>
    <row r="197" spans="22:24">
      <c r="V197" s="191" t="s">
        <v>264</v>
      </c>
      <c r="W197" s="192" t="s">
        <v>530</v>
      </c>
      <c r="X197" s="192" t="s">
        <v>443</v>
      </c>
    </row>
    <row r="198" spans="22:24">
      <c r="V198" s="191" t="s">
        <v>265</v>
      </c>
      <c r="W198" s="193" t="s">
        <v>530</v>
      </c>
      <c r="X198" s="193" t="s">
        <v>443</v>
      </c>
    </row>
    <row r="199" spans="22:24">
      <c r="V199" s="191" t="s">
        <v>266</v>
      </c>
      <c r="W199" s="192" t="s">
        <v>530</v>
      </c>
      <c r="X199" s="192" t="s">
        <v>443</v>
      </c>
    </row>
    <row r="200" spans="22:24">
      <c r="V200" s="191" t="s">
        <v>267</v>
      </c>
      <c r="W200" s="193" t="s">
        <v>530</v>
      </c>
      <c r="X200" s="193" t="s">
        <v>443</v>
      </c>
    </row>
    <row r="201" spans="22:24">
      <c r="V201" s="191" t="s">
        <v>268</v>
      </c>
      <c r="W201" s="192" t="s">
        <v>530</v>
      </c>
      <c r="X201" s="192" t="s">
        <v>443</v>
      </c>
    </row>
    <row r="202" spans="22:24">
      <c r="V202" s="191" t="s">
        <v>269</v>
      </c>
      <c r="W202" s="193" t="s">
        <v>530</v>
      </c>
      <c r="X202" s="193" t="s">
        <v>443</v>
      </c>
    </row>
    <row r="203" spans="22:24">
      <c r="V203" s="191" t="s">
        <v>270</v>
      </c>
      <c r="W203" s="192" t="s">
        <v>530</v>
      </c>
      <c r="X203" s="192" t="s">
        <v>443</v>
      </c>
    </row>
    <row r="204" spans="22:24">
      <c r="V204" s="191" t="s">
        <v>271</v>
      </c>
      <c r="W204" s="193" t="s">
        <v>530</v>
      </c>
      <c r="X204" s="193" t="s">
        <v>443</v>
      </c>
    </row>
    <row r="205" spans="22:24">
      <c r="V205" s="191" t="s">
        <v>272</v>
      </c>
      <c r="W205" s="192" t="s">
        <v>530</v>
      </c>
      <c r="X205" s="192" t="s">
        <v>443</v>
      </c>
    </row>
    <row r="206" spans="22:24">
      <c r="V206" s="191" t="s">
        <v>273</v>
      </c>
      <c r="W206" s="193" t="s">
        <v>530</v>
      </c>
      <c r="X206" s="193" t="s">
        <v>443</v>
      </c>
    </row>
    <row r="207" spans="22:24">
      <c r="V207" s="191" t="s">
        <v>274</v>
      </c>
      <c r="W207" s="192" t="s">
        <v>530</v>
      </c>
      <c r="X207" s="192" t="s">
        <v>443</v>
      </c>
    </row>
    <row r="208" spans="22:24">
      <c r="V208" s="195" t="s">
        <v>531</v>
      </c>
      <c r="W208" s="193" t="s">
        <v>532</v>
      </c>
      <c r="X208" s="193" t="s">
        <v>443</v>
      </c>
    </row>
    <row r="209" spans="22:24">
      <c r="V209" s="195" t="s">
        <v>533</v>
      </c>
      <c r="W209" s="192" t="s">
        <v>534</v>
      </c>
      <c r="X209" s="192" t="s">
        <v>443</v>
      </c>
    </row>
    <row r="210" spans="22:24">
      <c r="V210" s="194" t="s">
        <v>535</v>
      </c>
      <c r="W210" s="193" t="s">
        <v>2135</v>
      </c>
      <c r="X210" s="193" t="s">
        <v>443</v>
      </c>
    </row>
    <row r="211" spans="22:24">
      <c r="V211" s="191" t="s">
        <v>536</v>
      </c>
      <c r="W211" s="192" t="s">
        <v>537</v>
      </c>
      <c r="X211" s="192" t="s">
        <v>443</v>
      </c>
    </row>
    <row r="212" spans="22:24">
      <c r="V212" s="194" t="s">
        <v>538</v>
      </c>
      <c r="W212" s="193" t="s">
        <v>2136</v>
      </c>
      <c r="X212" s="193" t="s">
        <v>443</v>
      </c>
    </row>
    <row r="213" spans="22:24">
      <c r="V213" s="191" t="s">
        <v>539</v>
      </c>
      <c r="W213" s="192" t="s">
        <v>540</v>
      </c>
      <c r="X213" s="192" t="s">
        <v>443</v>
      </c>
    </row>
    <row r="214" spans="22:24">
      <c r="V214" s="191" t="s">
        <v>541</v>
      </c>
      <c r="W214" s="193" t="s">
        <v>2137</v>
      </c>
      <c r="X214" s="193" t="s">
        <v>443</v>
      </c>
    </row>
    <row r="215" spans="22:24">
      <c r="V215" s="191" t="s">
        <v>542</v>
      </c>
      <c r="W215" s="192" t="s">
        <v>543</v>
      </c>
      <c r="X215" s="192" t="s">
        <v>443</v>
      </c>
    </row>
    <row r="216" spans="22:24">
      <c r="V216" s="191" t="s">
        <v>544</v>
      </c>
      <c r="W216" s="193" t="s">
        <v>545</v>
      </c>
      <c r="X216" s="193" t="s">
        <v>443</v>
      </c>
    </row>
    <row r="217" spans="22:24">
      <c r="V217" s="191" t="s">
        <v>275</v>
      </c>
      <c r="W217" s="192" t="s">
        <v>2138</v>
      </c>
      <c r="X217" s="192" t="s">
        <v>443</v>
      </c>
    </row>
    <row r="218" spans="22:24">
      <c r="V218" s="191" t="s">
        <v>546</v>
      </c>
      <c r="W218" s="193" t="s">
        <v>2139</v>
      </c>
      <c r="X218" s="193" t="s">
        <v>443</v>
      </c>
    </row>
    <row r="219" spans="22:24">
      <c r="V219" s="191" t="s">
        <v>547</v>
      </c>
      <c r="W219" s="192" t="s">
        <v>2140</v>
      </c>
      <c r="X219" s="192" t="s">
        <v>443</v>
      </c>
    </row>
    <row r="220" spans="22:24">
      <c r="V220" s="191" t="s">
        <v>548</v>
      </c>
      <c r="W220" s="193" t="s">
        <v>2141</v>
      </c>
      <c r="X220" s="193" t="s">
        <v>443</v>
      </c>
    </row>
    <row r="221" spans="22:24">
      <c r="V221" s="191" t="s">
        <v>549</v>
      </c>
      <c r="W221" s="192" t="s">
        <v>2142</v>
      </c>
      <c r="X221" s="192" t="s">
        <v>443</v>
      </c>
    </row>
    <row r="222" spans="22:24">
      <c r="V222" s="191" t="s">
        <v>550</v>
      </c>
      <c r="W222" s="193" t="s">
        <v>2143</v>
      </c>
      <c r="X222" s="193" t="s">
        <v>443</v>
      </c>
    </row>
    <row r="223" spans="22:24">
      <c r="V223" s="191" t="s">
        <v>551</v>
      </c>
      <c r="W223" s="192" t="s">
        <v>2144</v>
      </c>
      <c r="X223" s="192" t="s">
        <v>443</v>
      </c>
    </row>
    <row r="224" spans="22:24">
      <c r="V224" s="191" t="s">
        <v>276</v>
      </c>
      <c r="W224" s="193" t="s">
        <v>2145</v>
      </c>
      <c r="X224" s="193" t="s">
        <v>443</v>
      </c>
    </row>
    <row r="225" spans="22:24">
      <c r="V225" s="191" t="s">
        <v>277</v>
      </c>
      <c r="W225" s="192" t="s">
        <v>553</v>
      </c>
      <c r="X225" s="192" t="s">
        <v>443</v>
      </c>
    </row>
    <row r="226" spans="22:24">
      <c r="V226" s="191" t="s">
        <v>552</v>
      </c>
      <c r="W226" s="193" t="s">
        <v>553</v>
      </c>
      <c r="X226" s="193" t="s">
        <v>443</v>
      </c>
    </row>
    <row r="227" spans="22:24">
      <c r="V227" s="191" t="s">
        <v>554</v>
      </c>
      <c r="W227" s="192" t="s">
        <v>555</v>
      </c>
      <c r="X227" s="192" t="s">
        <v>443</v>
      </c>
    </row>
    <row r="228" spans="22:24">
      <c r="V228" s="191" t="s">
        <v>556</v>
      </c>
      <c r="W228" s="193" t="s">
        <v>2146</v>
      </c>
      <c r="X228" s="193" t="s">
        <v>443</v>
      </c>
    </row>
    <row r="229" spans="22:24">
      <c r="V229" s="191" t="s">
        <v>557</v>
      </c>
      <c r="W229" s="192" t="s">
        <v>558</v>
      </c>
      <c r="X229" s="192" t="s">
        <v>443</v>
      </c>
    </row>
    <row r="230" spans="22:24">
      <c r="V230" s="191" t="s">
        <v>559</v>
      </c>
      <c r="W230" s="193" t="s">
        <v>2147</v>
      </c>
      <c r="X230" s="193" t="s">
        <v>443</v>
      </c>
    </row>
    <row r="231" spans="22:24">
      <c r="V231" s="191" t="s">
        <v>560</v>
      </c>
      <c r="W231" s="192" t="s">
        <v>561</v>
      </c>
      <c r="X231" s="192" t="s">
        <v>443</v>
      </c>
    </row>
    <row r="232" spans="22:24">
      <c r="V232" s="194" t="s">
        <v>562</v>
      </c>
      <c r="W232" s="193" t="s">
        <v>2148</v>
      </c>
      <c r="X232" s="193" t="s">
        <v>443</v>
      </c>
    </row>
    <row r="233" spans="22:24">
      <c r="V233" s="191" t="s">
        <v>563</v>
      </c>
      <c r="W233" s="192" t="s">
        <v>2149</v>
      </c>
      <c r="X233" s="192" t="s">
        <v>443</v>
      </c>
    </row>
    <row r="234" spans="22:24">
      <c r="V234" s="194" t="s">
        <v>564</v>
      </c>
      <c r="W234" s="193" t="s">
        <v>565</v>
      </c>
      <c r="X234" s="193" t="s">
        <v>443</v>
      </c>
    </row>
    <row r="235" spans="22:24">
      <c r="V235" s="194" t="s">
        <v>566</v>
      </c>
      <c r="W235" s="192" t="s">
        <v>567</v>
      </c>
      <c r="X235" s="192" t="s">
        <v>443</v>
      </c>
    </row>
    <row r="236" spans="22:24">
      <c r="V236" s="194" t="s">
        <v>568</v>
      </c>
      <c r="W236" s="193" t="s">
        <v>569</v>
      </c>
      <c r="X236" s="193" t="s">
        <v>443</v>
      </c>
    </row>
    <row r="237" spans="22:24">
      <c r="V237" s="195" t="s">
        <v>570</v>
      </c>
      <c r="W237" s="192" t="s">
        <v>571</v>
      </c>
      <c r="X237" s="192" t="s">
        <v>443</v>
      </c>
    </row>
    <row r="238" spans="22:24">
      <c r="V238" s="194" t="s">
        <v>278</v>
      </c>
      <c r="W238" s="193" t="s">
        <v>2150</v>
      </c>
      <c r="X238" s="193" t="s">
        <v>443</v>
      </c>
    </row>
    <row r="239" spans="22:24">
      <c r="V239" s="195" t="s">
        <v>572</v>
      </c>
      <c r="W239" s="192" t="s">
        <v>573</v>
      </c>
      <c r="X239" s="192" t="s">
        <v>443</v>
      </c>
    </row>
    <row r="240" spans="22:24">
      <c r="V240" s="195" t="s">
        <v>574</v>
      </c>
      <c r="W240" s="193" t="s">
        <v>1029</v>
      </c>
      <c r="X240" s="193" t="s">
        <v>443</v>
      </c>
    </row>
    <row r="241" spans="22:24">
      <c r="V241" s="194" t="s">
        <v>575</v>
      </c>
      <c r="W241" s="192" t="s">
        <v>576</v>
      </c>
      <c r="X241" s="192" t="s">
        <v>443</v>
      </c>
    </row>
    <row r="242" spans="22:24">
      <c r="V242" s="194" t="s">
        <v>577</v>
      </c>
      <c r="W242" s="193" t="s">
        <v>2151</v>
      </c>
      <c r="X242" s="193" t="s">
        <v>443</v>
      </c>
    </row>
    <row r="243" spans="22:24">
      <c r="V243" s="194" t="s">
        <v>578</v>
      </c>
      <c r="W243" s="192" t="s">
        <v>579</v>
      </c>
      <c r="X243" s="192" t="s">
        <v>443</v>
      </c>
    </row>
    <row r="244" spans="22:24">
      <c r="V244" s="195" t="s">
        <v>580</v>
      </c>
      <c r="W244" s="193" t="s">
        <v>2152</v>
      </c>
      <c r="X244" s="193" t="s">
        <v>443</v>
      </c>
    </row>
    <row r="245" spans="22:24">
      <c r="V245" s="195" t="s">
        <v>581</v>
      </c>
      <c r="W245" s="192" t="s">
        <v>582</v>
      </c>
      <c r="X245" s="192" t="s">
        <v>443</v>
      </c>
    </row>
    <row r="246" spans="22:24">
      <c r="V246" s="194" t="s">
        <v>583</v>
      </c>
      <c r="W246" s="193" t="s">
        <v>584</v>
      </c>
      <c r="X246" s="193" t="s">
        <v>443</v>
      </c>
    </row>
    <row r="247" spans="22:24">
      <c r="V247" s="194" t="s">
        <v>585</v>
      </c>
      <c r="W247" s="192" t="s">
        <v>586</v>
      </c>
      <c r="X247" s="192" t="s">
        <v>443</v>
      </c>
    </row>
    <row r="248" spans="22:24">
      <c r="V248" s="191" t="s">
        <v>587</v>
      </c>
      <c r="W248" s="193" t="s">
        <v>588</v>
      </c>
      <c r="X248" s="193" t="s">
        <v>443</v>
      </c>
    </row>
    <row r="249" spans="22:24">
      <c r="V249" s="191" t="s">
        <v>589</v>
      </c>
      <c r="W249" s="192" t="s">
        <v>590</v>
      </c>
      <c r="X249" s="192" t="s">
        <v>443</v>
      </c>
    </row>
    <row r="250" spans="22:24">
      <c r="V250" s="191" t="s">
        <v>591</v>
      </c>
      <c r="W250" s="193" t="s">
        <v>592</v>
      </c>
      <c r="X250" s="193" t="s">
        <v>443</v>
      </c>
    </row>
    <row r="251" spans="22:24">
      <c r="V251" s="191" t="s">
        <v>593</v>
      </c>
      <c r="W251" s="192" t="s">
        <v>0</v>
      </c>
      <c r="X251" s="192" t="s">
        <v>443</v>
      </c>
    </row>
    <row r="252" spans="22:24">
      <c r="V252" s="191" t="s">
        <v>594</v>
      </c>
      <c r="W252" s="193" t="s">
        <v>595</v>
      </c>
      <c r="X252" s="193" t="s">
        <v>443</v>
      </c>
    </row>
    <row r="253" spans="22:24">
      <c r="V253" s="195" t="s">
        <v>596</v>
      </c>
      <c r="W253" s="192" t="s">
        <v>1</v>
      </c>
      <c r="X253" s="192" t="s">
        <v>443</v>
      </c>
    </row>
    <row r="254" spans="22:24">
      <c r="V254" s="194" t="s">
        <v>597</v>
      </c>
      <c r="W254" s="193" t="s">
        <v>598</v>
      </c>
      <c r="X254" s="193" t="s">
        <v>443</v>
      </c>
    </row>
    <row r="255" spans="22:24">
      <c r="V255" s="194" t="s">
        <v>599</v>
      </c>
      <c r="W255" s="192" t="s">
        <v>600</v>
      </c>
      <c r="X255" s="192" t="s">
        <v>443</v>
      </c>
    </row>
    <row r="256" spans="22:24">
      <c r="V256" s="195" t="s">
        <v>601</v>
      </c>
      <c r="W256" s="193" t="s">
        <v>602</v>
      </c>
      <c r="X256" s="193" t="s">
        <v>443</v>
      </c>
    </row>
    <row r="257" spans="22:24">
      <c r="V257" s="194" t="s">
        <v>603</v>
      </c>
      <c r="W257" s="192" t="s">
        <v>604</v>
      </c>
      <c r="X257" s="192" t="s">
        <v>443</v>
      </c>
    </row>
    <row r="258" spans="22:24">
      <c r="V258" s="194" t="s">
        <v>605</v>
      </c>
      <c r="W258" s="193" t="s">
        <v>606</v>
      </c>
      <c r="X258" s="193" t="s">
        <v>443</v>
      </c>
    </row>
    <row r="259" spans="22:24">
      <c r="V259" s="195" t="s">
        <v>607</v>
      </c>
      <c r="W259" s="192" t="s">
        <v>2</v>
      </c>
      <c r="X259" s="192" t="s">
        <v>443</v>
      </c>
    </row>
    <row r="260" spans="22:24">
      <c r="V260" s="194" t="s">
        <v>608</v>
      </c>
      <c r="W260" s="193" t="s">
        <v>609</v>
      </c>
      <c r="X260" s="193" t="s">
        <v>443</v>
      </c>
    </row>
    <row r="261" spans="22:24">
      <c r="V261" s="195" t="s">
        <v>610</v>
      </c>
      <c r="W261" s="192" t="s">
        <v>611</v>
      </c>
      <c r="X261" s="192" t="s">
        <v>443</v>
      </c>
    </row>
    <row r="262" spans="22:24">
      <c r="V262" s="194" t="s">
        <v>279</v>
      </c>
      <c r="W262" s="193" t="s">
        <v>3</v>
      </c>
      <c r="X262" s="193" t="s">
        <v>443</v>
      </c>
    </row>
    <row r="263" spans="22:24">
      <c r="V263" s="195" t="s">
        <v>612</v>
      </c>
      <c r="W263" s="192" t="s">
        <v>613</v>
      </c>
      <c r="X263" s="192" t="s">
        <v>443</v>
      </c>
    </row>
    <row r="264" spans="22:24">
      <c r="V264" s="194" t="s">
        <v>614</v>
      </c>
      <c r="W264" s="193" t="s">
        <v>615</v>
      </c>
      <c r="X264" s="193" t="s">
        <v>443</v>
      </c>
    </row>
    <row r="265" spans="22:24">
      <c r="V265" s="191" t="s">
        <v>616</v>
      </c>
      <c r="W265" s="192" t="s">
        <v>617</v>
      </c>
      <c r="X265" s="192" t="s">
        <v>443</v>
      </c>
    </row>
    <row r="266" spans="22:24">
      <c r="V266" s="194" t="s">
        <v>618</v>
      </c>
      <c r="W266" s="193" t="s">
        <v>619</v>
      </c>
      <c r="X266" s="193" t="s">
        <v>443</v>
      </c>
    </row>
    <row r="267" spans="22:24">
      <c r="V267" s="194" t="s">
        <v>620</v>
      </c>
      <c r="W267" s="192" t="s">
        <v>621</v>
      </c>
      <c r="X267" s="192" t="s">
        <v>443</v>
      </c>
    </row>
    <row r="268" spans="22:24">
      <c r="V268" s="194" t="s">
        <v>622</v>
      </c>
      <c r="W268" s="193" t="s">
        <v>4</v>
      </c>
      <c r="X268" s="193" t="s">
        <v>443</v>
      </c>
    </row>
    <row r="269" spans="22:24">
      <c r="V269" s="191" t="s">
        <v>280</v>
      </c>
      <c r="W269" s="192" t="s">
        <v>545</v>
      </c>
      <c r="X269" s="192" t="s">
        <v>443</v>
      </c>
    </row>
    <row r="270" spans="22:24">
      <c r="V270" s="191" t="s">
        <v>623</v>
      </c>
      <c r="W270" s="193" t="s">
        <v>5</v>
      </c>
      <c r="X270" s="193" t="s">
        <v>443</v>
      </c>
    </row>
    <row r="271" spans="22:24">
      <c r="V271" s="191" t="s">
        <v>624</v>
      </c>
      <c r="W271" s="192" t="s">
        <v>625</v>
      </c>
      <c r="X271" s="192" t="s">
        <v>443</v>
      </c>
    </row>
    <row r="272" spans="22:24">
      <c r="V272" s="191" t="s">
        <v>626</v>
      </c>
      <c r="W272" s="193" t="s">
        <v>627</v>
      </c>
      <c r="X272" s="193" t="s">
        <v>443</v>
      </c>
    </row>
    <row r="273" spans="22:24">
      <c r="V273" s="191" t="s">
        <v>628</v>
      </c>
      <c r="W273" s="192" t="s">
        <v>629</v>
      </c>
      <c r="X273" s="192" t="s">
        <v>443</v>
      </c>
    </row>
    <row r="274" spans="22:24">
      <c r="V274" s="191" t="s">
        <v>630</v>
      </c>
      <c r="W274" s="193" t="s">
        <v>631</v>
      </c>
      <c r="X274" s="193" t="s">
        <v>443</v>
      </c>
    </row>
    <row r="275" spans="22:24">
      <c r="V275" s="191" t="s">
        <v>632</v>
      </c>
      <c r="W275" s="192" t="s">
        <v>633</v>
      </c>
      <c r="X275" s="192" t="s">
        <v>443</v>
      </c>
    </row>
    <row r="276" spans="22:24">
      <c r="V276" s="191" t="s">
        <v>634</v>
      </c>
      <c r="W276" s="193" t="s">
        <v>6</v>
      </c>
      <c r="X276" s="193" t="s">
        <v>443</v>
      </c>
    </row>
    <row r="277" spans="22:24">
      <c r="V277" s="191" t="s">
        <v>635</v>
      </c>
      <c r="W277" s="192" t="s">
        <v>7</v>
      </c>
      <c r="X277" s="192" t="s">
        <v>443</v>
      </c>
    </row>
    <row r="278" spans="22:24">
      <c r="V278" s="191" t="s">
        <v>636</v>
      </c>
      <c r="W278" s="193" t="s">
        <v>637</v>
      </c>
      <c r="X278" s="193" t="s">
        <v>443</v>
      </c>
    </row>
    <row r="279" spans="22:24">
      <c r="V279" s="191" t="s">
        <v>638</v>
      </c>
      <c r="W279" s="192" t="s">
        <v>8</v>
      </c>
      <c r="X279" s="192" t="s">
        <v>443</v>
      </c>
    </row>
    <row r="280" spans="22:24">
      <c r="V280" s="191" t="s">
        <v>639</v>
      </c>
      <c r="W280" s="193" t="s">
        <v>640</v>
      </c>
      <c r="X280" s="193" t="s">
        <v>443</v>
      </c>
    </row>
    <row r="281" spans="22:24">
      <c r="V281" s="191" t="s">
        <v>641</v>
      </c>
      <c r="W281" s="192" t="s">
        <v>642</v>
      </c>
      <c r="X281" s="192" t="s">
        <v>443</v>
      </c>
    </row>
    <row r="282" spans="22:24">
      <c r="V282" s="191" t="s">
        <v>643</v>
      </c>
      <c r="W282" s="193" t="s">
        <v>644</v>
      </c>
      <c r="X282" s="193" t="s">
        <v>443</v>
      </c>
    </row>
    <row r="283" spans="22:24">
      <c r="V283" s="191" t="s">
        <v>645</v>
      </c>
      <c r="W283" s="192" t="s">
        <v>646</v>
      </c>
      <c r="X283" s="192" t="s">
        <v>443</v>
      </c>
    </row>
    <row r="284" spans="22:24">
      <c r="V284" s="191" t="s">
        <v>647</v>
      </c>
      <c r="W284" s="193" t="s">
        <v>648</v>
      </c>
      <c r="X284" s="193" t="s">
        <v>443</v>
      </c>
    </row>
    <row r="285" spans="22:24">
      <c r="V285" s="191" t="s">
        <v>649</v>
      </c>
      <c r="W285" s="192" t="s">
        <v>650</v>
      </c>
      <c r="X285" s="192" t="s">
        <v>443</v>
      </c>
    </row>
    <row r="286" spans="22:24">
      <c r="V286" s="191" t="s">
        <v>651</v>
      </c>
      <c r="W286" s="193" t="s">
        <v>652</v>
      </c>
      <c r="X286" s="193" t="s">
        <v>443</v>
      </c>
    </row>
    <row r="287" spans="22:24">
      <c r="V287" s="191" t="s">
        <v>653</v>
      </c>
      <c r="W287" s="192" t="s">
        <v>654</v>
      </c>
      <c r="X287" s="192" t="s">
        <v>443</v>
      </c>
    </row>
    <row r="288" spans="22:24">
      <c r="V288" s="191" t="s">
        <v>655</v>
      </c>
      <c r="W288" s="193" t="s">
        <v>656</v>
      </c>
      <c r="X288" s="193" t="s">
        <v>443</v>
      </c>
    </row>
    <row r="289" spans="22:24">
      <c r="V289" s="191" t="s">
        <v>657</v>
      </c>
      <c r="W289" s="192" t="s">
        <v>658</v>
      </c>
      <c r="X289" s="192" t="s">
        <v>443</v>
      </c>
    </row>
    <row r="290" spans="22:24">
      <c r="V290" s="196" t="s">
        <v>659</v>
      </c>
      <c r="W290" s="193" t="s">
        <v>660</v>
      </c>
      <c r="X290" s="193" t="s">
        <v>443</v>
      </c>
    </row>
    <row r="291" spans="22:24">
      <c r="V291" s="191" t="s">
        <v>661</v>
      </c>
      <c r="W291" s="192" t="s">
        <v>662</v>
      </c>
      <c r="X291" s="192" t="s">
        <v>443</v>
      </c>
    </row>
    <row r="292" spans="22:24">
      <c r="V292" s="191" t="s">
        <v>663</v>
      </c>
      <c r="W292" s="193" t="s">
        <v>664</v>
      </c>
      <c r="X292" s="193" t="s">
        <v>443</v>
      </c>
    </row>
    <row r="293" spans="22:24">
      <c r="V293" s="191" t="s">
        <v>665</v>
      </c>
      <c r="W293" s="192" t="s">
        <v>666</v>
      </c>
      <c r="X293" s="192" t="s">
        <v>443</v>
      </c>
    </row>
    <row r="294" spans="22:24">
      <c r="V294" s="191" t="s">
        <v>667</v>
      </c>
      <c r="W294" s="193" t="s">
        <v>668</v>
      </c>
      <c r="X294" s="193" t="s">
        <v>443</v>
      </c>
    </row>
    <row r="295" spans="22:24">
      <c r="V295" s="191" t="s">
        <v>669</v>
      </c>
      <c r="W295" s="192" t="s">
        <v>670</v>
      </c>
      <c r="X295" s="192" t="s">
        <v>443</v>
      </c>
    </row>
    <row r="296" spans="22:24">
      <c r="V296" s="191" t="s">
        <v>671</v>
      </c>
      <c r="W296" s="193" t="s">
        <v>672</v>
      </c>
      <c r="X296" s="193" t="s">
        <v>443</v>
      </c>
    </row>
    <row r="297" spans="22:24">
      <c r="V297" s="191" t="s">
        <v>281</v>
      </c>
      <c r="W297" s="192" t="s">
        <v>9</v>
      </c>
      <c r="X297" s="192" t="s">
        <v>443</v>
      </c>
    </row>
    <row r="298" spans="22:24">
      <c r="V298" s="191" t="s">
        <v>673</v>
      </c>
      <c r="W298" s="193" t="s">
        <v>674</v>
      </c>
      <c r="X298" s="193" t="s">
        <v>443</v>
      </c>
    </row>
    <row r="299" spans="22:24">
      <c r="V299" s="191" t="s">
        <v>675</v>
      </c>
      <c r="W299" s="192" t="s">
        <v>676</v>
      </c>
      <c r="X299" s="192" t="s">
        <v>443</v>
      </c>
    </row>
    <row r="300" spans="22:24">
      <c r="V300" s="191" t="s">
        <v>677</v>
      </c>
      <c r="W300" s="193" t="s">
        <v>678</v>
      </c>
      <c r="X300" s="193" t="s">
        <v>443</v>
      </c>
    </row>
    <row r="301" spans="22:24">
      <c r="V301" s="191" t="s">
        <v>679</v>
      </c>
      <c r="W301" s="192" t="s">
        <v>680</v>
      </c>
      <c r="X301" s="192" t="s">
        <v>443</v>
      </c>
    </row>
    <row r="302" spans="22:24">
      <c r="V302" s="191" t="s">
        <v>282</v>
      </c>
      <c r="W302" s="193" t="s">
        <v>10</v>
      </c>
      <c r="X302" s="193" t="s">
        <v>443</v>
      </c>
    </row>
    <row r="303" spans="22:24">
      <c r="V303" s="191" t="s">
        <v>681</v>
      </c>
      <c r="W303" s="192" t="s">
        <v>682</v>
      </c>
      <c r="X303" s="192" t="s">
        <v>443</v>
      </c>
    </row>
    <row r="304" spans="22:24">
      <c r="V304" s="191" t="s">
        <v>683</v>
      </c>
      <c r="W304" s="193" t="s">
        <v>684</v>
      </c>
      <c r="X304" s="193" t="s">
        <v>443</v>
      </c>
    </row>
    <row r="305" spans="22:24">
      <c r="V305" s="191" t="s">
        <v>685</v>
      </c>
      <c r="W305" s="192" t="s">
        <v>686</v>
      </c>
      <c r="X305" s="192" t="s">
        <v>443</v>
      </c>
    </row>
    <row r="306" spans="22:24">
      <c r="V306" s="191" t="s">
        <v>687</v>
      </c>
      <c r="W306" s="193" t="s">
        <v>688</v>
      </c>
      <c r="X306" s="193" t="s">
        <v>443</v>
      </c>
    </row>
    <row r="307" spans="22:24">
      <c r="V307" s="191" t="s">
        <v>689</v>
      </c>
      <c r="W307" s="192" t="s">
        <v>11</v>
      </c>
      <c r="X307" s="192" t="s">
        <v>443</v>
      </c>
    </row>
    <row r="308" spans="22:24">
      <c r="V308" s="191" t="s">
        <v>690</v>
      </c>
      <c r="W308" s="193" t="s">
        <v>691</v>
      </c>
      <c r="X308" s="193" t="s">
        <v>443</v>
      </c>
    </row>
    <row r="309" spans="22:24">
      <c r="V309" s="191" t="s">
        <v>692</v>
      </c>
      <c r="W309" s="192" t="s">
        <v>693</v>
      </c>
      <c r="X309" s="192" t="s">
        <v>443</v>
      </c>
    </row>
    <row r="310" spans="22:24">
      <c r="V310" s="191" t="s">
        <v>694</v>
      </c>
      <c r="W310" s="193" t="s">
        <v>695</v>
      </c>
      <c r="X310" s="193" t="s">
        <v>443</v>
      </c>
    </row>
    <row r="311" spans="22:24">
      <c r="V311" s="191" t="s">
        <v>696</v>
      </c>
      <c r="W311" s="192" t="s">
        <v>697</v>
      </c>
      <c r="X311" s="192" t="s">
        <v>443</v>
      </c>
    </row>
    <row r="312" spans="22:24">
      <c r="V312" s="191" t="s">
        <v>698</v>
      </c>
      <c r="W312" s="193" t="s">
        <v>699</v>
      </c>
      <c r="X312" s="193" t="s">
        <v>443</v>
      </c>
    </row>
    <row r="313" spans="22:24">
      <c r="V313" s="191" t="s">
        <v>283</v>
      </c>
      <c r="W313" s="192" t="s">
        <v>12</v>
      </c>
      <c r="X313" s="192" t="s">
        <v>443</v>
      </c>
    </row>
    <row r="314" spans="22:24">
      <c r="V314" s="191" t="s">
        <v>700</v>
      </c>
      <c r="W314" s="193" t="s">
        <v>701</v>
      </c>
      <c r="X314" s="193" t="s">
        <v>443</v>
      </c>
    </row>
    <row r="315" spans="22:24">
      <c r="V315" s="196" t="s">
        <v>702</v>
      </c>
      <c r="W315" s="192" t="s">
        <v>703</v>
      </c>
      <c r="X315" s="192" t="s">
        <v>443</v>
      </c>
    </row>
    <row r="316" spans="22:24">
      <c r="V316" s="191" t="s">
        <v>704</v>
      </c>
      <c r="W316" s="193" t="s">
        <v>705</v>
      </c>
      <c r="X316" s="193" t="s">
        <v>443</v>
      </c>
    </row>
    <row r="317" spans="22:24">
      <c r="V317" s="191" t="s">
        <v>706</v>
      </c>
      <c r="W317" s="192" t="s">
        <v>707</v>
      </c>
      <c r="X317" s="192" t="s">
        <v>443</v>
      </c>
    </row>
    <row r="318" spans="22:24">
      <c r="V318" s="191" t="s">
        <v>708</v>
      </c>
      <c r="W318" s="193" t="s">
        <v>709</v>
      </c>
      <c r="X318" s="193" t="s">
        <v>437</v>
      </c>
    </row>
    <row r="319" spans="22:24">
      <c r="V319" s="191" t="s">
        <v>710</v>
      </c>
      <c r="W319" s="192" t="s">
        <v>13</v>
      </c>
      <c r="X319" s="192" t="s">
        <v>437</v>
      </c>
    </row>
    <row r="320" spans="22:24">
      <c r="V320" s="191" t="s">
        <v>284</v>
      </c>
      <c r="W320" s="193" t="s">
        <v>709</v>
      </c>
      <c r="X320" s="193" t="s">
        <v>437</v>
      </c>
    </row>
    <row r="321" spans="22:24">
      <c r="V321" s="191" t="s">
        <v>285</v>
      </c>
      <c r="W321" s="192" t="s">
        <v>709</v>
      </c>
      <c r="X321" s="192" t="s">
        <v>437</v>
      </c>
    </row>
    <row r="322" spans="22:24">
      <c r="V322" s="191" t="s">
        <v>286</v>
      </c>
      <c r="W322" s="193" t="s">
        <v>709</v>
      </c>
      <c r="X322" s="193" t="s">
        <v>437</v>
      </c>
    </row>
    <row r="323" spans="22:24">
      <c r="V323" s="191" t="s">
        <v>287</v>
      </c>
      <c r="W323" s="192" t="s">
        <v>709</v>
      </c>
      <c r="X323" s="192" t="s">
        <v>437</v>
      </c>
    </row>
    <row r="324" spans="22:24">
      <c r="V324" s="191" t="s">
        <v>288</v>
      </c>
      <c r="W324" s="193" t="s">
        <v>709</v>
      </c>
      <c r="X324" s="193" t="s">
        <v>437</v>
      </c>
    </row>
    <row r="325" spans="22:24">
      <c r="V325" s="191" t="s">
        <v>289</v>
      </c>
      <c r="W325" s="192" t="s">
        <v>709</v>
      </c>
      <c r="X325" s="192" t="s">
        <v>437</v>
      </c>
    </row>
    <row r="326" spans="22:24">
      <c r="V326" s="191" t="s">
        <v>290</v>
      </c>
      <c r="W326" s="193" t="s">
        <v>709</v>
      </c>
      <c r="X326" s="193" t="s">
        <v>437</v>
      </c>
    </row>
    <row r="327" spans="22:24">
      <c r="V327" s="191" t="s">
        <v>711</v>
      </c>
      <c r="W327" s="192" t="s">
        <v>712</v>
      </c>
      <c r="X327" s="192" t="s">
        <v>437</v>
      </c>
    </row>
    <row r="328" spans="22:24">
      <c r="V328" s="196" t="s">
        <v>713</v>
      </c>
      <c r="W328" s="193" t="s">
        <v>714</v>
      </c>
      <c r="X328" s="193" t="s">
        <v>437</v>
      </c>
    </row>
    <row r="329" spans="22:24">
      <c r="V329" s="191" t="s">
        <v>715</v>
      </c>
      <c r="W329" s="192" t="s">
        <v>716</v>
      </c>
      <c r="X329" s="192" t="s">
        <v>437</v>
      </c>
    </row>
    <row r="330" spans="22:24">
      <c r="V330" s="191" t="s">
        <v>717</v>
      </c>
      <c r="W330" s="193" t="s">
        <v>718</v>
      </c>
      <c r="X330" s="193" t="s">
        <v>437</v>
      </c>
    </row>
    <row r="331" spans="22:24">
      <c r="V331" s="191" t="s">
        <v>719</v>
      </c>
      <c r="W331" s="192" t="s">
        <v>720</v>
      </c>
      <c r="X331" s="192" t="s">
        <v>437</v>
      </c>
    </row>
    <row r="332" spans="22:24">
      <c r="V332" s="191" t="s">
        <v>721</v>
      </c>
      <c r="W332" s="193" t="s">
        <v>722</v>
      </c>
      <c r="X332" s="193" t="s">
        <v>437</v>
      </c>
    </row>
    <row r="333" spans="22:24">
      <c r="V333" s="191" t="s">
        <v>723</v>
      </c>
      <c r="W333" s="192" t="s">
        <v>14</v>
      </c>
      <c r="X333" s="192" t="s">
        <v>437</v>
      </c>
    </row>
    <row r="334" spans="22:24">
      <c r="V334" s="191" t="s">
        <v>724</v>
      </c>
      <c r="W334" s="193" t="s">
        <v>725</v>
      </c>
      <c r="X334" s="193" t="s">
        <v>437</v>
      </c>
    </row>
    <row r="335" spans="22:24">
      <c r="V335" s="191" t="s">
        <v>726</v>
      </c>
      <c r="W335" s="192" t="s">
        <v>727</v>
      </c>
      <c r="X335" s="192" t="s">
        <v>437</v>
      </c>
    </row>
    <row r="336" spans="22:24">
      <c r="V336" s="195" t="s">
        <v>728</v>
      </c>
      <c r="W336" s="193" t="s">
        <v>729</v>
      </c>
      <c r="X336" s="193" t="s">
        <v>437</v>
      </c>
    </row>
    <row r="337" spans="22:24">
      <c r="V337" s="196" t="s">
        <v>730</v>
      </c>
      <c r="W337" s="192" t="s">
        <v>731</v>
      </c>
      <c r="X337" s="192" t="s">
        <v>437</v>
      </c>
    </row>
    <row r="338" spans="22:24">
      <c r="V338" s="191" t="s">
        <v>732</v>
      </c>
      <c r="W338" s="193" t="s">
        <v>15</v>
      </c>
      <c r="X338" s="193" t="s">
        <v>437</v>
      </c>
    </row>
    <row r="339" spans="22:24">
      <c r="V339" s="191" t="s">
        <v>733</v>
      </c>
      <c r="W339" s="192" t="s">
        <v>16</v>
      </c>
      <c r="X339" s="192" t="s">
        <v>437</v>
      </c>
    </row>
    <row r="340" spans="22:24">
      <c r="V340" s="196" t="s">
        <v>734</v>
      </c>
      <c r="W340" s="193" t="s">
        <v>735</v>
      </c>
      <c r="X340" s="193" t="s">
        <v>437</v>
      </c>
    </row>
    <row r="341" spans="22:24">
      <c r="V341" s="196" t="s">
        <v>736</v>
      </c>
      <c r="W341" s="192" t="s">
        <v>737</v>
      </c>
      <c r="X341" s="192" t="s">
        <v>437</v>
      </c>
    </row>
    <row r="342" spans="22:24">
      <c r="V342" s="191" t="s">
        <v>738</v>
      </c>
      <c r="W342" s="193" t="s">
        <v>739</v>
      </c>
      <c r="X342" s="193" t="s">
        <v>437</v>
      </c>
    </row>
    <row r="343" spans="22:24">
      <c r="V343" s="191" t="s">
        <v>740</v>
      </c>
      <c r="W343" s="192" t="s">
        <v>741</v>
      </c>
      <c r="X343" s="192" t="s">
        <v>437</v>
      </c>
    </row>
    <row r="344" spans="22:24">
      <c r="V344" s="191" t="s">
        <v>742</v>
      </c>
      <c r="W344" s="193" t="s">
        <v>743</v>
      </c>
      <c r="X344" s="193" t="s">
        <v>437</v>
      </c>
    </row>
    <row r="345" spans="22:24">
      <c r="V345" s="191" t="s">
        <v>744</v>
      </c>
      <c r="W345" s="192" t="s">
        <v>745</v>
      </c>
      <c r="X345" s="192" t="s">
        <v>437</v>
      </c>
    </row>
    <row r="346" spans="22:24">
      <c r="V346" s="195" t="s">
        <v>746</v>
      </c>
      <c r="W346" s="193" t="s">
        <v>747</v>
      </c>
      <c r="X346" s="193" t="s">
        <v>437</v>
      </c>
    </row>
    <row r="347" spans="22:24">
      <c r="V347" s="195" t="s">
        <v>748</v>
      </c>
      <c r="W347" s="192" t="s">
        <v>749</v>
      </c>
      <c r="X347" s="192" t="s">
        <v>437</v>
      </c>
    </row>
    <row r="348" spans="22:24">
      <c r="V348" s="195" t="s">
        <v>750</v>
      </c>
      <c r="W348" s="193" t="s">
        <v>751</v>
      </c>
      <c r="X348" s="193" t="s">
        <v>437</v>
      </c>
    </row>
    <row r="349" spans="22:24">
      <c r="V349" s="195" t="s">
        <v>752</v>
      </c>
      <c r="W349" s="192" t="s">
        <v>753</v>
      </c>
      <c r="X349" s="192" t="s">
        <v>437</v>
      </c>
    </row>
    <row r="350" spans="22:24">
      <c r="V350" s="195" t="s">
        <v>754</v>
      </c>
      <c r="W350" s="193" t="s">
        <v>755</v>
      </c>
      <c r="X350" s="193" t="s">
        <v>437</v>
      </c>
    </row>
    <row r="351" spans="22:24">
      <c r="V351" s="195" t="s">
        <v>756</v>
      </c>
      <c r="W351" s="192" t="s">
        <v>757</v>
      </c>
      <c r="X351" s="192" t="s">
        <v>437</v>
      </c>
    </row>
    <row r="352" spans="22:24">
      <c r="V352" s="195" t="s">
        <v>758</v>
      </c>
      <c r="W352" s="193" t="s">
        <v>759</v>
      </c>
      <c r="X352" s="193" t="s">
        <v>437</v>
      </c>
    </row>
    <row r="353" spans="22:24">
      <c r="V353" s="195" t="s">
        <v>760</v>
      </c>
      <c r="W353" s="192" t="s">
        <v>761</v>
      </c>
      <c r="X353" s="192" t="s">
        <v>437</v>
      </c>
    </row>
    <row r="354" spans="22:24">
      <c r="V354" s="195" t="s">
        <v>762</v>
      </c>
      <c r="W354" s="193" t="s">
        <v>763</v>
      </c>
      <c r="X354" s="193" t="s">
        <v>437</v>
      </c>
    </row>
    <row r="355" spans="22:24">
      <c r="V355" s="195" t="s">
        <v>764</v>
      </c>
      <c r="W355" s="192" t="s">
        <v>765</v>
      </c>
      <c r="X355" s="192" t="s">
        <v>437</v>
      </c>
    </row>
    <row r="356" spans="22:24">
      <c r="V356" s="191" t="s">
        <v>766</v>
      </c>
      <c r="W356" s="193" t="s">
        <v>767</v>
      </c>
      <c r="X356" s="193" t="s">
        <v>431</v>
      </c>
    </row>
    <row r="357" spans="22:24">
      <c r="V357" s="191" t="s">
        <v>291</v>
      </c>
      <c r="W357" s="192" t="s">
        <v>767</v>
      </c>
      <c r="X357" s="192" t="s">
        <v>431</v>
      </c>
    </row>
    <row r="358" spans="22:24">
      <c r="V358" s="191" t="s">
        <v>292</v>
      </c>
      <c r="W358" s="193" t="s">
        <v>767</v>
      </c>
      <c r="X358" s="193" t="s">
        <v>431</v>
      </c>
    </row>
    <row r="359" spans="22:24">
      <c r="V359" s="191" t="s">
        <v>293</v>
      </c>
      <c r="W359" s="192" t="s">
        <v>767</v>
      </c>
      <c r="X359" s="192" t="s">
        <v>431</v>
      </c>
    </row>
    <row r="360" spans="22:24">
      <c r="V360" s="191" t="s">
        <v>294</v>
      </c>
      <c r="W360" s="193" t="s">
        <v>767</v>
      </c>
      <c r="X360" s="193" t="s">
        <v>431</v>
      </c>
    </row>
    <row r="361" spans="22:24">
      <c r="V361" s="191" t="s">
        <v>295</v>
      </c>
      <c r="W361" s="192" t="s">
        <v>767</v>
      </c>
      <c r="X361" s="192" t="s">
        <v>431</v>
      </c>
    </row>
    <row r="362" spans="22:24">
      <c r="V362" s="191" t="s">
        <v>768</v>
      </c>
      <c r="W362" s="193" t="s">
        <v>769</v>
      </c>
      <c r="X362" s="193" t="s">
        <v>431</v>
      </c>
    </row>
    <row r="363" spans="22:24">
      <c r="V363" s="191" t="s">
        <v>770</v>
      </c>
      <c r="W363" s="192" t="s">
        <v>771</v>
      </c>
      <c r="X363" s="192" t="s">
        <v>431</v>
      </c>
    </row>
    <row r="364" spans="22:24">
      <c r="V364" s="191" t="s">
        <v>772</v>
      </c>
      <c r="W364" s="193" t="s">
        <v>17</v>
      </c>
      <c r="X364" s="193" t="s">
        <v>431</v>
      </c>
    </row>
    <row r="365" spans="22:24">
      <c r="V365" s="191" t="s">
        <v>773</v>
      </c>
      <c r="W365" s="192" t="s">
        <v>18</v>
      </c>
      <c r="X365" s="192" t="s">
        <v>431</v>
      </c>
    </row>
    <row r="366" spans="22:24">
      <c r="V366" s="195" t="s">
        <v>774</v>
      </c>
      <c r="W366" s="193" t="s">
        <v>775</v>
      </c>
      <c r="X366" s="193" t="s">
        <v>431</v>
      </c>
    </row>
    <row r="367" spans="22:24">
      <c r="V367" s="191" t="s">
        <v>776</v>
      </c>
      <c r="W367" s="192" t="s">
        <v>777</v>
      </c>
      <c r="X367" s="192" t="s">
        <v>431</v>
      </c>
    </row>
    <row r="368" spans="22:24">
      <c r="V368" s="195" t="s">
        <v>778</v>
      </c>
      <c r="W368" s="193" t="s">
        <v>779</v>
      </c>
      <c r="X368" s="193" t="s">
        <v>431</v>
      </c>
    </row>
    <row r="369" spans="22:24">
      <c r="V369" s="195" t="s">
        <v>780</v>
      </c>
      <c r="W369" s="192" t="s">
        <v>781</v>
      </c>
      <c r="X369" s="192" t="s">
        <v>431</v>
      </c>
    </row>
    <row r="370" spans="22:24">
      <c r="V370" s="195" t="s">
        <v>782</v>
      </c>
      <c r="W370" s="193" t="s">
        <v>783</v>
      </c>
      <c r="X370" s="193" t="s">
        <v>431</v>
      </c>
    </row>
    <row r="371" spans="22:24">
      <c r="V371" s="191" t="s">
        <v>784</v>
      </c>
      <c r="W371" s="192" t="s">
        <v>785</v>
      </c>
      <c r="X371" s="192" t="s">
        <v>431</v>
      </c>
    </row>
    <row r="372" spans="22:24">
      <c r="V372" s="191" t="s">
        <v>786</v>
      </c>
      <c r="W372" s="193" t="s">
        <v>787</v>
      </c>
      <c r="X372" s="193" t="s">
        <v>431</v>
      </c>
    </row>
    <row r="373" spans="22:24">
      <c r="V373" s="191" t="s">
        <v>788</v>
      </c>
      <c r="W373" s="192" t="s">
        <v>1027</v>
      </c>
      <c r="X373" s="192" t="s">
        <v>431</v>
      </c>
    </row>
    <row r="374" spans="22:24">
      <c r="V374" s="191" t="s">
        <v>789</v>
      </c>
      <c r="W374" s="193" t="s">
        <v>790</v>
      </c>
      <c r="X374" s="193" t="s">
        <v>431</v>
      </c>
    </row>
    <row r="375" spans="22:24">
      <c r="V375" s="191" t="s">
        <v>791</v>
      </c>
      <c r="W375" s="192" t="s">
        <v>792</v>
      </c>
      <c r="X375" s="192" t="s">
        <v>431</v>
      </c>
    </row>
    <row r="376" spans="22:24">
      <c r="V376" s="195" t="s">
        <v>793</v>
      </c>
      <c r="W376" s="193" t="s">
        <v>794</v>
      </c>
      <c r="X376" s="193" t="s">
        <v>431</v>
      </c>
    </row>
    <row r="377" spans="22:24">
      <c r="V377" s="195" t="s">
        <v>795</v>
      </c>
      <c r="W377" s="192" t="s">
        <v>796</v>
      </c>
      <c r="X377" s="192" t="s">
        <v>431</v>
      </c>
    </row>
    <row r="378" spans="22:24">
      <c r="V378" s="195" t="s">
        <v>797</v>
      </c>
      <c r="W378" s="193" t="s">
        <v>798</v>
      </c>
      <c r="X378" s="193" t="s">
        <v>431</v>
      </c>
    </row>
    <row r="379" spans="22:24">
      <c r="V379" s="195" t="s">
        <v>799</v>
      </c>
      <c r="W379" s="192" t="s">
        <v>19</v>
      </c>
      <c r="X379" s="192" t="s">
        <v>431</v>
      </c>
    </row>
    <row r="380" spans="22:24">
      <c r="V380" s="191" t="s">
        <v>800</v>
      </c>
      <c r="W380" s="193" t="s">
        <v>801</v>
      </c>
      <c r="X380" s="193" t="s">
        <v>431</v>
      </c>
    </row>
    <row r="381" spans="22:24">
      <c r="V381" s="191" t="s">
        <v>802</v>
      </c>
      <c r="W381" s="192" t="s">
        <v>803</v>
      </c>
      <c r="X381" s="192" t="s">
        <v>431</v>
      </c>
    </row>
    <row r="382" spans="22:24">
      <c r="V382" s="191" t="s">
        <v>804</v>
      </c>
      <c r="W382" s="193" t="s">
        <v>805</v>
      </c>
      <c r="X382" s="193" t="s">
        <v>431</v>
      </c>
    </row>
    <row r="383" spans="22:24">
      <c r="V383" s="191" t="s">
        <v>806</v>
      </c>
      <c r="W383" s="192" t="s">
        <v>807</v>
      </c>
      <c r="X383" s="192" t="s">
        <v>431</v>
      </c>
    </row>
    <row r="384" spans="22:24">
      <c r="V384" s="191" t="s">
        <v>808</v>
      </c>
      <c r="W384" s="193" t="s">
        <v>809</v>
      </c>
      <c r="X384" s="193" t="s">
        <v>431</v>
      </c>
    </row>
    <row r="385" spans="22:24">
      <c r="V385" s="191" t="s">
        <v>810</v>
      </c>
      <c r="W385" s="192" t="s">
        <v>811</v>
      </c>
      <c r="X385" s="192" t="s">
        <v>431</v>
      </c>
    </row>
    <row r="386" spans="22:24">
      <c r="V386" s="191" t="s">
        <v>812</v>
      </c>
      <c r="W386" s="193" t="s">
        <v>813</v>
      </c>
      <c r="X386" s="193" t="s">
        <v>431</v>
      </c>
    </row>
    <row r="387" spans="22:24">
      <c r="V387" s="191" t="s">
        <v>814</v>
      </c>
      <c r="W387" s="192" t="s">
        <v>815</v>
      </c>
      <c r="X387" s="192" t="s">
        <v>431</v>
      </c>
    </row>
    <row r="388" spans="22:24">
      <c r="V388" s="191" t="s">
        <v>816</v>
      </c>
      <c r="W388" s="193" t="s">
        <v>817</v>
      </c>
      <c r="X388" s="193" t="s">
        <v>431</v>
      </c>
    </row>
    <row r="389" spans="22:24">
      <c r="V389" s="191" t="s">
        <v>818</v>
      </c>
      <c r="W389" s="192" t="s">
        <v>819</v>
      </c>
      <c r="X389" s="192" t="s">
        <v>431</v>
      </c>
    </row>
    <row r="390" spans="22:24">
      <c r="V390" s="191" t="s">
        <v>820</v>
      </c>
      <c r="W390" s="193" t="s">
        <v>821</v>
      </c>
      <c r="X390" s="193" t="s">
        <v>431</v>
      </c>
    </row>
    <row r="391" spans="22:24">
      <c r="V391" s="191" t="s">
        <v>822</v>
      </c>
      <c r="W391" s="192" t="s">
        <v>823</v>
      </c>
      <c r="X391" s="192" t="s">
        <v>431</v>
      </c>
    </row>
    <row r="392" spans="22:24">
      <c r="V392" s="191" t="s">
        <v>824</v>
      </c>
      <c r="W392" s="193" t="s">
        <v>825</v>
      </c>
      <c r="X392" s="193" t="s">
        <v>431</v>
      </c>
    </row>
    <row r="393" spans="22:24">
      <c r="V393" s="191" t="s">
        <v>826</v>
      </c>
      <c r="W393" s="192" t="s">
        <v>827</v>
      </c>
      <c r="X393" s="192" t="s">
        <v>431</v>
      </c>
    </row>
    <row r="394" spans="22:24">
      <c r="V394" s="196" t="s">
        <v>828</v>
      </c>
      <c r="W394" s="193" t="s">
        <v>829</v>
      </c>
      <c r="X394" s="193" t="s">
        <v>431</v>
      </c>
    </row>
    <row r="395" spans="22:24">
      <c r="V395" s="191" t="s">
        <v>830</v>
      </c>
      <c r="W395" s="192" t="s">
        <v>20</v>
      </c>
      <c r="X395" s="192" t="s">
        <v>431</v>
      </c>
    </row>
    <row r="396" spans="22:24">
      <c r="V396" s="191" t="s">
        <v>831</v>
      </c>
      <c r="W396" s="193" t="s">
        <v>832</v>
      </c>
      <c r="X396" s="193" t="s">
        <v>431</v>
      </c>
    </row>
    <row r="397" spans="22:24">
      <c r="V397" s="191" t="s">
        <v>833</v>
      </c>
      <c r="W397" s="192" t="s">
        <v>834</v>
      </c>
      <c r="X397" s="192" t="s">
        <v>431</v>
      </c>
    </row>
    <row r="398" spans="22:24">
      <c r="V398" s="191" t="s">
        <v>835</v>
      </c>
      <c r="W398" s="193" t="s">
        <v>21</v>
      </c>
      <c r="X398" s="193" t="s">
        <v>431</v>
      </c>
    </row>
    <row r="399" spans="22:24">
      <c r="V399" s="196" t="s">
        <v>836</v>
      </c>
      <c r="W399" s="192" t="s">
        <v>837</v>
      </c>
      <c r="X399" s="192" t="s">
        <v>431</v>
      </c>
    </row>
    <row r="400" spans="22:24">
      <c r="V400" s="196" t="s">
        <v>838</v>
      </c>
      <c r="W400" s="193" t="s">
        <v>839</v>
      </c>
      <c r="X400" s="193" t="s">
        <v>431</v>
      </c>
    </row>
    <row r="401" spans="22:24">
      <c r="V401" s="196" t="s">
        <v>840</v>
      </c>
      <c r="W401" s="192" t="s">
        <v>841</v>
      </c>
      <c r="X401" s="192" t="s">
        <v>431</v>
      </c>
    </row>
    <row r="402" spans="22:24">
      <c r="V402" s="196" t="s">
        <v>842</v>
      </c>
      <c r="W402" s="193" t="s">
        <v>843</v>
      </c>
      <c r="X402" s="193" t="s">
        <v>431</v>
      </c>
    </row>
    <row r="403" spans="22:24">
      <c r="V403" s="196" t="s">
        <v>844</v>
      </c>
      <c r="W403" s="192" t="s">
        <v>845</v>
      </c>
      <c r="X403" s="192" t="s">
        <v>431</v>
      </c>
    </row>
    <row r="404" spans="22:24">
      <c r="V404" s="196" t="s">
        <v>846</v>
      </c>
      <c r="W404" s="193" t="s">
        <v>847</v>
      </c>
      <c r="X404" s="193" t="s">
        <v>431</v>
      </c>
    </row>
    <row r="405" spans="22:24">
      <c r="V405" s="195" t="s">
        <v>848</v>
      </c>
      <c r="W405" s="192" t="s">
        <v>22</v>
      </c>
      <c r="X405" s="192" t="s">
        <v>431</v>
      </c>
    </row>
    <row r="406" spans="22:24">
      <c r="V406" s="195" t="s">
        <v>849</v>
      </c>
      <c r="W406" s="193" t="s">
        <v>850</v>
      </c>
      <c r="X406" s="193" t="s">
        <v>431</v>
      </c>
    </row>
    <row r="407" spans="22:24">
      <c r="V407" s="195" t="s">
        <v>851</v>
      </c>
      <c r="W407" s="192" t="s">
        <v>852</v>
      </c>
      <c r="X407" s="192" t="s">
        <v>431</v>
      </c>
    </row>
    <row r="408" spans="22:24">
      <c r="V408" s="195" t="s">
        <v>853</v>
      </c>
      <c r="W408" s="193" t="s">
        <v>854</v>
      </c>
      <c r="X408" s="193" t="s">
        <v>431</v>
      </c>
    </row>
    <row r="409" spans="22:24">
      <c r="V409" s="195" t="s">
        <v>855</v>
      </c>
      <c r="W409" s="192" t="s">
        <v>856</v>
      </c>
      <c r="X409" s="192" t="s">
        <v>431</v>
      </c>
    </row>
    <row r="410" spans="22:24">
      <c r="V410" s="195" t="s">
        <v>857</v>
      </c>
      <c r="W410" s="193" t="s">
        <v>858</v>
      </c>
      <c r="X410" s="193" t="s">
        <v>431</v>
      </c>
    </row>
    <row r="411" spans="22:24">
      <c r="V411" s="195" t="s">
        <v>859</v>
      </c>
      <c r="W411" s="192" t="s">
        <v>860</v>
      </c>
      <c r="X411" s="192" t="s">
        <v>431</v>
      </c>
    </row>
    <row r="412" spans="22:24">
      <c r="V412" s="195" t="s">
        <v>861</v>
      </c>
      <c r="W412" s="193" t="s">
        <v>862</v>
      </c>
      <c r="X412" s="193" t="s">
        <v>431</v>
      </c>
    </row>
    <row r="413" spans="22:24">
      <c r="V413" s="191" t="s">
        <v>863</v>
      </c>
      <c r="W413" s="192" t="s">
        <v>864</v>
      </c>
      <c r="X413" s="192" t="s">
        <v>435</v>
      </c>
    </row>
    <row r="414" spans="22:24">
      <c r="V414" s="191" t="s">
        <v>296</v>
      </c>
      <c r="W414" s="193" t="s">
        <v>864</v>
      </c>
      <c r="X414" s="193" t="s">
        <v>435</v>
      </c>
    </row>
    <row r="415" spans="22:24">
      <c r="V415" s="191" t="s">
        <v>297</v>
      </c>
      <c r="W415" s="192" t="s">
        <v>864</v>
      </c>
      <c r="X415" s="192" t="s">
        <v>435</v>
      </c>
    </row>
    <row r="416" spans="22:24">
      <c r="V416" s="191" t="s">
        <v>298</v>
      </c>
      <c r="W416" s="193" t="s">
        <v>864</v>
      </c>
      <c r="X416" s="193" t="s">
        <v>435</v>
      </c>
    </row>
    <row r="417" spans="22:24">
      <c r="V417" s="191" t="s">
        <v>299</v>
      </c>
      <c r="W417" s="192" t="s">
        <v>864</v>
      </c>
      <c r="X417" s="192" t="s">
        <v>435</v>
      </c>
    </row>
    <row r="418" spans="22:24">
      <c r="V418" s="191" t="s">
        <v>300</v>
      </c>
      <c r="W418" s="193" t="s">
        <v>864</v>
      </c>
      <c r="X418" s="193" t="s">
        <v>435</v>
      </c>
    </row>
    <row r="419" spans="22:24">
      <c r="V419" s="191" t="s">
        <v>301</v>
      </c>
      <c r="W419" s="192" t="s">
        <v>864</v>
      </c>
      <c r="X419" s="192" t="s">
        <v>435</v>
      </c>
    </row>
    <row r="420" spans="22:24">
      <c r="V420" s="191" t="s">
        <v>302</v>
      </c>
      <c r="W420" s="193" t="s">
        <v>864</v>
      </c>
      <c r="X420" s="193" t="s">
        <v>435</v>
      </c>
    </row>
    <row r="421" spans="22:24">
      <c r="V421" s="191" t="s">
        <v>303</v>
      </c>
      <c r="W421" s="192" t="s">
        <v>864</v>
      </c>
      <c r="X421" s="192" t="s">
        <v>435</v>
      </c>
    </row>
    <row r="422" spans="22:24">
      <c r="V422" s="191" t="s">
        <v>304</v>
      </c>
      <c r="W422" s="193" t="s">
        <v>864</v>
      </c>
      <c r="X422" s="193" t="s">
        <v>435</v>
      </c>
    </row>
    <row r="423" spans="22:24">
      <c r="V423" s="195" t="s">
        <v>865</v>
      </c>
      <c r="W423" s="192" t="s">
        <v>23</v>
      </c>
      <c r="X423" s="192" t="s">
        <v>435</v>
      </c>
    </row>
    <row r="424" spans="22:24">
      <c r="V424" s="195" t="s">
        <v>866</v>
      </c>
      <c r="W424" s="193" t="s">
        <v>867</v>
      </c>
      <c r="X424" s="193" t="s">
        <v>435</v>
      </c>
    </row>
    <row r="425" spans="22:24">
      <c r="V425" s="195" t="s">
        <v>868</v>
      </c>
      <c r="W425" s="192" t="s">
        <v>869</v>
      </c>
      <c r="X425" s="192" t="s">
        <v>435</v>
      </c>
    </row>
    <row r="426" spans="22:24">
      <c r="V426" s="191" t="s">
        <v>870</v>
      </c>
      <c r="W426" s="193" t="s">
        <v>871</v>
      </c>
      <c r="X426" s="193" t="s">
        <v>435</v>
      </c>
    </row>
    <row r="427" spans="22:24">
      <c r="V427" s="191" t="s">
        <v>872</v>
      </c>
      <c r="W427" s="192" t="s">
        <v>873</v>
      </c>
      <c r="X427" s="192" t="s">
        <v>435</v>
      </c>
    </row>
    <row r="428" spans="22:24">
      <c r="V428" s="195" t="s">
        <v>874</v>
      </c>
      <c r="W428" s="193" t="s">
        <v>24</v>
      </c>
      <c r="X428" s="193" t="s">
        <v>435</v>
      </c>
    </row>
    <row r="429" spans="22:24">
      <c r="V429" s="195" t="s">
        <v>875</v>
      </c>
      <c r="W429" s="192" t="s">
        <v>876</v>
      </c>
      <c r="X429" s="192" t="s">
        <v>435</v>
      </c>
    </row>
    <row r="430" spans="22:24">
      <c r="V430" s="195" t="s">
        <v>877</v>
      </c>
      <c r="W430" s="193" t="s">
        <v>878</v>
      </c>
      <c r="X430" s="193" t="s">
        <v>435</v>
      </c>
    </row>
    <row r="431" spans="22:24">
      <c r="V431" s="191" t="s">
        <v>879</v>
      </c>
      <c r="W431" s="192" t="s">
        <v>880</v>
      </c>
      <c r="X431" s="192" t="s">
        <v>435</v>
      </c>
    </row>
    <row r="432" spans="22:24">
      <c r="V432" s="191" t="s">
        <v>881</v>
      </c>
      <c r="W432" s="193" t="s">
        <v>882</v>
      </c>
      <c r="X432" s="193" t="s">
        <v>435</v>
      </c>
    </row>
    <row r="433" spans="22:24">
      <c r="V433" s="191" t="s">
        <v>883</v>
      </c>
      <c r="W433" s="192" t="s">
        <v>884</v>
      </c>
      <c r="X433" s="192" t="s">
        <v>435</v>
      </c>
    </row>
    <row r="434" spans="22:24">
      <c r="V434" s="191" t="s">
        <v>885</v>
      </c>
      <c r="W434" s="193" t="s">
        <v>886</v>
      </c>
      <c r="X434" s="193" t="s">
        <v>435</v>
      </c>
    </row>
    <row r="435" spans="22:24">
      <c r="V435" s="191" t="s">
        <v>887</v>
      </c>
      <c r="W435" s="192" t="s">
        <v>25</v>
      </c>
      <c r="X435" s="192" t="s">
        <v>435</v>
      </c>
    </row>
    <row r="436" spans="22:24">
      <c r="V436" s="195" t="s">
        <v>888</v>
      </c>
      <c r="W436" s="193" t="s">
        <v>889</v>
      </c>
      <c r="X436" s="193" t="s">
        <v>435</v>
      </c>
    </row>
    <row r="437" spans="22:24">
      <c r="V437" s="191" t="s">
        <v>890</v>
      </c>
      <c r="W437" s="192" t="s">
        <v>891</v>
      </c>
      <c r="X437" s="192" t="s">
        <v>435</v>
      </c>
    </row>
    <row r="438" spans="22:24">
      <c r="V438" s="195" t="s">
        <v>892</v>
      </c>
      <c r="W438" s="193" t="s">
        <v>26</v>
      </c>
      <c r="X438" s="193" t="s">
        <v>435</v>
      </c>
    </row>
    <row r="439" spans="22:24">
      <c r="V439" s="195" t="s">
        <v>893</v>
      </c>
      <c r="W439" s="192" t="s">
        <v>894</v>
      </c>
      <c r="X439" s="192" t="s">
        <v>435</v>
      </c>
    </row>
    <row r="440" spans="22:24">
      <c r="V440" s="195" t="s">
        <v>895</v>
      </c>
      <c r="W440" s="193" t="s">
        <v>896</v>
      </c>
      <c r="X440" s="193" t="s">
        <v>435</v>
      </c>
    </row>
    <row r="441" spans="22:24">
      <c r="V441" s="195" t="s">
        <v>897</v>
      </c>
      <c r="W441" s="192" t="s">
        <v>898</v>
      </c>
      <c r="X441" s="192" t="s">
        <v>435</v>
      </c>
    </row>
    <row r="442" spans="22:24">
      <c r="V442" s="195" t="s">
        <v>899</v>
      </c>
      <c r="W442" s="193" t="s">
        <v>900</v>
      </c>
      <c r="X442" s="193" t="s">
        <v>435</v>
      </c>
    </row>
    <row r="443" spans="22:24">
      <c r="V443" s="195" t="s">
        <v>901</v>
      </c>
      <c r="W443" s="192" t="s">
        <v>902</v>
      </c>
      <c r="X443" s="192" t="s">
        <v>435</v>
      </c>
    </row>
    <row r="444" spans="22:24">
      <c r="V444" s="195" t="s">
        <v>903</v>
      </c>
      <c r="W444" s="193" t="s">
        <v>27</v>
      </c>
      <c r="X444" s="193" t="s">
        <v>435</v>
      </c>
    </row>
    <row r="445" spans="22:24">
      <c r="V445" s="195" t="s">
        <v>904</v>
      </c>
      <c r="W445" s="192" t="s">
        <v>28</v>
      </c>
      <c r="X445" s="192" t="s">
        <v>435</v>
      </c>
    </row>
    <row r="446" spans="22:24">
      <c r="V446" s="195" t="s">
        <v>905</v>
      </c>
      <c r="W446" s="193" t="s">
        <v>906</v>
      </c>
      <c r="X446" s="193" t="s">
        <v>435</v>
      </c>
    </row>
    <row r="447" spans="22:24">
      <c r="V447" s="195" t="s">
        <v>907</v>
      </c>
      <c r="W447" s="192" t="s">
        <v>908</v>
      </c>
      <c r="X447" s="192" t="s">
        <v>435</v>
      </c>
    </row>
    <row r="448" spans="22:24">
      <c r="V448" s="195" t="s">
        <v>909</v>
      </c>
      <c r="W448" s="193" t="s">
        <v>29</v>
      </c>
      <c r="X448" s="193" t="s">
        <v>435</v>
      </c>
    </row>
    <row r="449" spans="22:24">
      <c r="V449" s="195" t="s">
        <v>910</v>
      </c>
      <c r="W449" s="192" t="s">
        <v>911</v>
      </c>
      <c r="X449" s="192" t="s">
        <v>435</v>
      </c>
    </row>
    <row r="450" spans="22:24">
      <c r="V450" s="195" t="s">
        <v>912</v>
      </c>
      <c r="W450" s="193" t="s">
        <v>913</v>
      </c>
      <c r="X450" s="193" t="s">
        <v>435</v>
      </c>
    </row>
    <row r="451" spans="22:24">
      <c r="V451" s="195" t="s">
        <v>914</v>
      </c>
      <c r="W451" s="192" t="s">
        <v>915</v>
      </c>
      <c r="X451" s="192" t="s">
        <v>435</v>
      </c>
    </row>
    <row r="452" spans="22:24">
      <c r="V452" s="195" t="s">
        <v>916</v>
      </c>
      <c r="W452" s="193" t="s">
        <v>917</v>
      </c>
      <c r="X452" s="193" t="s">
        <v>435</v>
      </c>
    </row>
    <row r="453" spans="22:24">
      <c r="V453" s="195" t="s">
        <v>918</v>
      </c>
      <c r="W453" s="192" t="s">
        <v>30</v>
      </c>
      <c r="X453" s="192" t="s">
        <v>435</v>
      </c>
    </row>
    <row r="454" spans="22:24">
      <c r="V454" s="191" t="s">
        <v>919</v>
      </c>
      <c r="W454" s="193" t="s">
        <v>920</v>
      </c>
      <c r="X454" s="193" t="s">
        <v>435</v>
      </c>
    </row>
    <row r="455" spans="22:24">
      <c r="V455" s="191" t="s">
        <v>921</v>
      </c>
      <c r="W455" s="192" t="s">
        <v>922</v>
      </c>
      <c r="X455" s="192" t="s">
        <v>435</v>
      </c>
    </row>
    <row r="456" spans="22:24">
      <c r="V456" s="195" t="s">
        <v>923</v>
      </c>
      <c r="W456" s="193" t="s">
        <v>924</v>
      </c>
      <c r="X456" s="193" t="s">
        <v>435</v>
      </c>
    </row>
    <row r="457" spans="22:24">
      <c r="V457" s="191" t="s">
        <v>925</v>
      </c>
      <c r="W457" s="192" t="s">
        <v>926</v>
      </c>
      <c r="X457" s="192" t="s">
        <v>435</v>
      </c>
    </row>
    <row r="458" spans="22:24">
      <c r="V458" s="195" t="s">
        <v>927</v>
      </c>
      <c r="W458" s="193" t="s">
        <v>928</v>
      </c>
      <c r="X458" s="193" t="s">
        <v>435</v>
      </c>
    </row>
    <row r="459" spans="22:24">
      <c r="V459" s="191" t="s">
        <v>305</v>
      </c>
      <c r="W459" s="192" t="s">
        <v>920</v>
      </c>
      <c r="X459" s="192" t="s">
        <v>435</v>
      </c>
    </row>
    <row r="460" spans="22:24">
      <c r="V460" s="191" t="s">
        <v>929</v>
      </c>
      <c r="W460" s="193" t="s">
        <v>930</v>
      </c>
      <c r="X460" s="193" t="s">
        <v>435</v>
      </c>
    </row>
    <row r="461" spans="22:24">
      <c r="V461" s="195" t="s">
        <v>931</v>
      </c>
      <c r="W461" s="192" t="s">
        <v>932</v>
      </c>
      <c r="X461" s="192" t="s">
        <v>435</v>
      </c>
    </row>
    <row r="462" spans="22:24">
      <c r="V462" s="195" t="s">
        <v>933</v>
      </c>
      <c r="W462" s="193" t="s">
        <v>31</v>
      </c>
      <c r="X462" s="193" t="s">
        <v>435</v>
      </c>
    </row>
    <row r="463" spans="22:24">
      <c r="V463" s="191" t="s">
        <v>934</v>
      </c>
      <c r="W463" s="192" t="s">
        <v>935</v>
      </c>
      <c r="X463" s="192" t="s">
        <v>435</v>
      </c>
    </row>
    <row r="464" spans="22:24">
      <c r="V464" s="191" t="s">
        <v>936</v>
      </c>
      <c r="W464" s="193" t="s">
        <v>937</v>
      </c>
      <c r="X464" s="193" t="s">
        <v>435</v>
      </c>
    </row>
    <row r="465" spans="22:24">
      <c r="V465" s="195" t="s">
        <v>938</v>
      </c>
      <c r="W465" s="192" t="s">
        <v>32</v>
      </c>
      <c r="X465" s="192" t="s">
        <v>435</v>
      </c>
    </row>
    <row r="466" spans="22:24">
      <c r="V466" s="191" t="s">
        <v>939</v>
      </c>
      <c r="W466" s="193" t="s">
        <v>940</v>
      </c>
      <c r="X466" s="193" t="s">
        <v>435</v>
      </c>
    </row>
    <row r="467" spans="22:24">
      <c r="V467" s="195" t="s">
        <v>941</v>
      </c>
      <c r="W467" s="192" t="s">
        <v>942</v>
      </c>
      <c r="X467" s="192" t="s">
        <v>435</v>
      </c>
    </row>
    <row r="468" spans="22:24">
      <c r="V468" s="191" t="s">
        <v>943</v>
      </c>
      <c r="W468" s="193" t="s">
        <v>944</v>
      </c>
      <c r="X468" s="193" t="s">
        <v>435</v>
      </c>
    </row>
    <row r="469" spans="22:24">
      <c r="V469" s="195" t="s">
        <v>945</v>
      </c>
      <c r="W469" s="192" t="s">
        <v>946</v>
      </c>
      <c r="X469" s="192" t="s">
        <v>435</v>
      </c>
    </row>
    <row r="470" spans="22:24">
      <c r="V470" s="195" t="s">
        <v>947</v>
      </c>
      <c r="W470" s="193" t="s">
        <v>948</v>
      </c>
      <c r="X470" s="193" t="s">
        <v>435</v>
      </c>
    </row>
    <row r="471" spans="22:24">
      <c r="V471" s="191" t="s">
        <v>949</v>
      </c>
      <c r="W471" s="192" t="s">
        <v>950</v>
      </c>
      <c r="X471" s="192" t="s">
        <v>435</v>
      </c>
    </row>
    <row r="472" spans="22:24">
      <c r="V472" s="191" t="s">
        <v>951</v>
      </c>
      <c r="W472" s="193" t="s">
        <v>952</v>
      </c>
      <c r="X472" s="193" t="s">
        <v>435</v>
      </c>
    </row>
    <row r="473" spans="22:24">
      <c r="V473" s="191" t="s">
        <v>953</v>
      </c>
      <c r="W473" s="192" t="s">
        <v>954</v>
      </c>
      <c r="X473" s="192" t="s">
        <v>435</v>
      </c>
    </row>
    <row r="474" spans="22:24">
      <c r="V474" s="191" t="s">
        <v>955</v>
      </c>
      <c r="W474" s="193" t="s">
        <v>33</v>
      </c>
      <c r="X474" s="193" t="s">
        <v>435</v>
      </c>
    </row>
    <row r="475" spans="22:24">
      <c r="V475" s="195" t="s">
        <v>956</v>
      </c>
      <c r="W475" s="192" t="s">
        <v>34</v>
      </c>
      <c r="X475" s="192" t="s">
        <v>435</v>
      </c>
    </row>
    <row r="476" spans="22:24">
      <c r="V476" s="191" t="s">
        <v>957</v>
      </c>
      <c r="W476" s="193" t="s">
        <v>958</v>
      </c>
      <c r="X476" s="193" t="s">
        <v>435</v>
      </c>
    </row>
    <row r="477" spans="22:24">
      <c r="V477" s="191" t="s">
        <v>959</v>
      </c>
      <c r="W477" s="192" t="s">
        <v>35</v>
      </c>
      <c r="X477" s="192" t="s">
        <v>435</v>
      </c>
    </row>
    <row r="478" spans="22:24">
      <c r="V478" s="191" t="s">
        <v>960</v>
      </c>
      <c r="W478" s="193" t="s">
        <v>961</v>
      </c>
      <c r="X478" s="193" t="s">
        <v>435</v>
      </c>
    </row>
    <row r="479" spans="22:24">
      <c r="V479" s="191" t="s">
        <v>962</v>
      </c>
      <c r="W479" s="192" t="s">
        <v>36</v>
      </c>
      <c r="X479" s="192" t="s">
        <v>435</v>
      </c>
    </row>
    <row r="480" spans="22:24">
      <c r="V480" s="191" t="s">
        <v>963</v>
      </c>
      <c r="W480" s="193" t="s">
        <v>964</v>
      </c>
      <c r="X480" s="193" t="s">
        <v>435</v>
      </c>
    </row>
    <row r="481" spans="22:24">
      <c r="V481" s="191" t="s">
        <v>965</v>
      </c>
      <c r="W481" s="192" t="s">
        <v>966</v>
      </c>
      <c r="X481" s="192" t="s">
        <v>435</v>
      </c>
    </row>
    <row r="482" spans="22:24">
      <c r="V482" s="191" t="s">
        <v>967</v>
      </c>
      <c r="W482" s="193" t="s">
        <v>37</v>
      </c>
      <c r="X482" s="193" t="s">
        <v>435</v>
      </c>
    </row>
    <row r="483" spans="22:24">
      <c r="V483" s="191" t="s">
        <v>968</v>
      </c>
      <c r="W483" s="192" t="s">
        <v>969</v>
      </c>
      <c r="X483" s="192" t="s">
        <v>435</v>
      </c>
    </row>
    <row r="484" spans="22:24">
      <c r="V484" s="191" t="s">
        <v>970</v>
      </c>
      <c r="W484" s="193" t="s">
        <v>971</v>
      </c>
      <c r="X484" s="193" t="s">
        <v>435</v>
      </c>
    </row>
    <row r="485" spans="22:24">
      <c r="V485" s="195" t="s">
        <v>972</v>
      </c>
      <c r="W485" s="192" t="s">
        <v>973</v>
      </c>
      <c r="X485" s="192" t="s">
        <v>440</v>
      </c>
    </row>
    <row r="486" spans="22:24">
      <c r="V486" s="195" t="s">
        <v>974</v>
      </c>
      <c r="W486" s="193" t="s">
        <v>973</v>
      </c>
      <c r="X486" s="193" t="s">
        <v>440</v>
      </c>
    </row>
    <row r="487" spans="22:24">
      <c r="V487" s="195" t="s">
        <v>306</v>
      </c>
      <c r="W487" s="192" t="s">
        <v>973</v>
      </c>
      <c r="X487" s="192" t="s">
        <v>440</v>
      </c>
    </row>
    <row r="488" spans="22:24">
      <c r="V488" s="191" t="s">
        <v>975</v>
      </c>
      <c r="W488" s="193" t="s">
        <v>976</v>
      </c>
      <c r="X488" s="193" t="s">
        <v>440</v>
      </c>
    </row>
    <row r="489" spans="22:24">
      <c r="V489" s="191" t="s">
        <v>307</v>
      </c>
      <c r="W489" s="192" t="s">
        <v>976</v>
      </c>
      <c r="X489" s="192" t="s">
        <v>440</v>
      </c>
    </row>
    <row r="490" spans="22:24">
      <c r="V490" s="191" t="s">
        <v>308</v>
      </c>
      <c r="W490" s="193" t="s">
        <v>976</v>
      </c>
      <c r="X490" s="193" t="s">
        <v>440</v>
      </c>
    </row>
    <row r="491" spans="22:24">
      <c r="V491" s="195" t="s">
        <v>977</v>
      </c>
      <c r="W491" s="192" t="s">
        <v>978</v>
      </c>
      <c r="X491" s="192" t="s">
        <v>440</v>
      </c>
    </row>
    <row r="492" spans="22:24">
      <c r="V492" s="195" t="s">
        <v>979</v>
      </c>
      <c r="W492" s="193" t="s">
        <v>980</v>
      </c>
      <c r="X492" s="193" t="s">
        <v>440</v>
      </c>
    </row>
    <row r="493" spans="22:24">
      <c r="V493" s="195" t="s">
        <v>981</v>
      </c>
      <c r="W493" s="192" t="s">
        <v>982</v>
      </c>
      <c r="X493" s="192" t="s">
        <v>440</v>
      </c>
    </row>
    <row r="494" spans="22:24">
      <c r="V494" s="195" t="s">
        <v>983</v>
      </c>
      <c r="W494" s="193" t="s">
        <v>984</v>
      </c>
      <c r="X494" s="193" t="s">
        <v>440</v>
      </c>
    </row>
    <row r="495" spans="22:24">
      <c r="V495" s="195" t="s">
        <v>985</v>
      </c>
      <c r="W495" s="192" t="s">
        <v>986</v>
      </c>
      <c r="X495" s="192" t="s">
        <v>440</v>
      </c>
    </row>
    <row r="496" spans="22:24">
      <c r="V496" s="195" t="s">
        <v>987</v>
      </c>
      <c r="W496" s="193" t="s">
        <v>988</v>
      </c>
      <c r="X496" s="193" t="s">
        <v>440</v>
      </c>
    </row>
    <row r="497" spans="22:24">
      <c r="V497" s="195" t="s">
        <v>989</v>
      </c>
      <c r="W497" s="192" t="s">
        <v>990</v>
      </c>
      <c r="X497" s="192" t="s">
        <v>440</v>
      </c>
    </row>
    <row r="498" spans="22:24">
      <c r="V498" s="195" t="s">
        <v>991</v>
      </c>
      <c r="W498" s="193" t="s">
        <v>992</v>
      </c>
      <c r="X498" s="193" t="s">
        <v>440</v>
      </c>
    </row>
    <row r="499" spans="22:24">
      <c r="V499" s="195" t="s">
        <v>993</v>
      </c>
      <c r="W499" s="192" t="s">
        <v>994</v>
      </c>
      <c r="X499" s="192" t="s">
        <v>440</v>
      </c>
    </row>
    <row r="500" spans="22:24">
      <c r="V500" s="195" t="s">
        <v>995</v>
      </c>
      <c r="W500" s="193" t="s">
        <v>996</v>
      </c>
      <c r="X500" s="193" t="s">
        <v>440</v>
      </c>
    </row>
    <row r="501" spans="22:24">
      <c r="V501" s="195" t="s">
        <v>997</v>
      </c>
      <c r="W501" s="192" t="s">
        <v>998</v>
      </c>
      <c r="X501" s="192" t="s">
        <v>440</v>
      </c>
    </row>
    <row r="502" spans="22:24">
      <c r="V502" s="195" t="s">
        <v>999</v>
      </c>
      <c r="W502" s="193" t="s">
        <v>1000</v>
      </c>
      <c r="X502" s="193" t="s">
        <v>440</v>
      </c>
    </row>
    <row r="503" spans="22:24">
      <c r="V503" s="195" t="s">
        <v>1001</v>
      </c>
      <c r="W503" s="192" t="s">
        <v>1002</v>
      </c>
      <c r="X503" s="192" t="s">
        <v>440</v>
      </c>
    </row>
    <row r="504" spans="22:24">
      <c r="V504" s="195" t="s">
        <v>1003</v>
      </c>
      <c r="W504" s="193" t="s">
        <v>1004</v>
      </c>
      <c r="X504" s="193" t="s">
        <v>440</v>
      </c>
    </row>
    <row r="505" spans="22:24">
      <c r="V505" s="195" t="s">
        <v>1005</v>
      </c>
      <c r="W505" s="192" t="s">
        <v>1006</v>
      </c>
      <c r="X505" s="192" t="s">
        <v>440</v>
      </c>
    </row>
    <row r="506" spans="22:24">
      <c r="V506" s="195" t="s">
        <v>1007</v>
      </c>
      <c r="W506" s="193" t="s">
        <v>1008</v>
      </c>
      <c r="X506" s="193" t="s">
        <v>440</v>
      </c>
    </row>
    <row r="507" spans="22:24">
      <c r="V507" s="195" t="s">
        <v>1009</v>
      </c>
      <c r="W507" s="192" t="s">
        <v>38</v>
      </c>
      <c r="X507" s="192" t="s">
        <v>440</v>
      </c>
    </row>
    <row r="508" spans="22:24">
      <c r="V508" s="195" t="s">
        <v>1010</v>
      </c>
      <c r="W508" s="193" t="s">
        <v>1011</v>
      </c>
      <c r="X508" s="193" t="s">
        <v>440</v>
      </c>
    </row>
    <row r="509" spans="22:24">
      <c r="V509" s="195" t="s">
        <v>1012</v>
      </c>
      <c r="W509" s="192" t="s">
        <v>1013</v>
      </c>
      <c r="X509" s="192" t="s">
        <v>440</v>
      </c>
    </row>
    <row r="510" spans="22:24">
      <c r="V510" s="195" t="s">
        <v>1014</v>
      </c>
      <c r="W510" s="193" t="s">
        <v>1015</v>
      </c>
      <c r="X510" s="193" t="s">
        <v>440</v>
      </c>
    </row>
    <row r="511" spans="22:24">
      <c r="V511" s="195" t="s">
        <v>1016</v>
      </c>
      <c r="W511" s="192" t="s">
        <v>1017</v>
      </c>
      <c r="X511" s="192" t="s">
        <v>440</v>
      </c>
    </row>
    <row r="512" spans="22:24">
      <c r="V512" s="195" t="s">
        <v>1018</v>
      </c>
      <c r="W512" s="193" t="s">
        <v>1019</v>
      </c>
      <c r="X512" s="193" t="s">
        <v>440</v>
      </c>
    </row>
    <row r="513" spans="22:24">
      <c r="V513" s="195" t="s">
        <v>1020</v>
      </c>
      <c r="W513" s="192" t="s">
        <v>1021</v>
      </c>
      <c r="X513" s="192" t="s">
        <v>440</v>
      </c>
    </row>
    <row r="514" spans="22:24">
      <c r="V514" s="195" t="s">
        <v>1022</v>
      </c>
      <c r="W514" s="193" t="s">
        <v>1023</v>
      </c>
      <c r="X514" s="193" t="s">
        <v>440</v>
      </c>
    </row>
    <row r="515" spans="22:24">
      <c r="V515" s="195" t="s">
        <v>1024</v>
      </c>
      <c r="W515" s="192" t="s">
        <v>1025</v>
      </c>
      <c r="X515" s="192" t="s">
        <v>440</v>
      </c>
    </row>
    <row r="516" spans="22:24">
      <c r="V516" s="195" t="s">
        <v>1026</v>
      </c>
      <c r="W516" s="193" t="s">
        <v>1027</v>
      </c>
      <c r="X516" s="193" t="s">
        <v>440</v>
      </c>
    </row>
    <row r="517" spans="22:24">
      <c r="V517" s="195" t="s">
        <v>1028</v>
      </c>
      <c r="W517" s="192" t="s">
        <v>1029</v>
      </c>
      <c r="X517" s="192" t="s">
        <v>440</v>
      </c>
    </row>
    <row r="518" spans="22:24">
      <c r="V518" s="195" t="s">
        <v>1030</v>
      </c>
      <c r="W518" s="193" t="s">
        <v>1031</v>
      </c>
      <c r="X518" s="193" t="s">
        <v>440</v>
      </c>
    </row>
    <row r="519" spans="22:24">
      <c r="V519" s="195" t="s">
        <v>1032</v>
      </c>
      <c r="W519" s="192" t="s">
        <v>1033</v>
      </c>
      <c r="X519" s="192" t="s">
        <v>440</v>
      </c>
    </row>
    <row r="520" spans="22:24">
      <c r="V520" s="195" t="s">
        <v>1034</v>
      </c>
      <c r="W520" s="193" t="s">
        <v>1035</v>
      </c>
      <c r="X520" s="193" t="s">
        <v>440</v>
      </c>
    </row>
    <row r="521" spans="22:24">
      <c r="V521" s="195" t="s">
        <v>1036</v>
      </c>
      <c r="W521" s="192" t="s">
        <v>1037</v>
      </c>
      <c r="X521" s="192" t="s">
        <v>440</v>
      </c>
    </row>
    <row r="522" spans="22:24">
      <c r="V522" s="195" t="s">
        <v>1038</v>
      </c>
      <c r="W522" s="193" t="s">
        <v>1039</v>
      </c>
      <c r="X522" s="193" t="s">
        <v>440</v>
      </c>
    </row>
    <row r="523" spans="22:24">
      <c r="V523" s="195" t="s">
        <v>1040</v>
      </c>
      <c r="W523" s="192" t="s">
        <v>39</v>
      </c>
      <c r="X523" s="192" t="s">
        <v>440</v>
      </c>
    </row>
    <row r="524" spans="22:24">
      <c r="V524" s="195" t="s">
        <v>309</v>
      </c>
      <c r="W524" s="193" t="s">
        <v>1042</v>
      </c>
      <c r="X524" s="193" t="s">
        <v>440</v>
      </c>
    </row>
    <row r="525" spans="22:24">
      <c r="V525" s="195" t="s">
        <v>1041</v>
      </c>
      <c r="W525" s="192" t="s">
        <v>1042</v>
      </c>
      <c r="X525" s="192" t="s">
        <v>440</v>
      </c>
    </row>
    <row r="526" spans="22:24">
      <c r="V526" s="195" t="s">
        <v>1043</v>
      </c>
      <c r="W526" s="193" t="s">
        <v>1044</v>
      </c>
      <c r="X526" s="193" t="s">
        <v>440</v>
      </c>
    </row>
    <row r="527" spans="22:24">
      <c r="V527" s="195" t="s">
        <v>310</v>
      </c>
      <c r="W527" s="192" t="s">
        <v>1019</v>
      </c>
      <c r="X527" s="192" t="s">
        <v>440</v>
      </c>
    </row>
    <row r="528" spans="22:24">
      <c r="V528" s="191" t="s">
        <v>1045</v>
      </c>
      <c r="W528" s="193" t="s">
        <v>1046</v>
      </c>
      <c r="X528" s="193" t="s">
        <v>440</v>
      </c>
    </row>
    <row r="529" spans="22:24">
      <c r="V529" s="191" t="s">
        <v>1047</v>
      </c>
      <c r="W529" s="192" t="s">
        <v>40</v>
      </c>
      <c r="X529" s="192" t="s">
        <v>440</v>
      </c>
    </row>
    <row r="530" spans="22:24">
      <c r="V530" s="191" t="s">
        <v>1048</v>
      </c>
      <c r="W530" s="193" t="s">
        <v>1049</v>
      </c>
      <c r="X530" s="193" t="s">
        <v>440</v>
      </c>
    </row>
    <row r="531" spans="22:24">
      <c r="V531" s="191" t="s">
        <v>1050</v>
      </c>
      <c r="W531" s="192" t="s">
        <v>1051</v>
      </c>
      <c r="X531" s="192" t="s">
        <v>440</v>
      </c>
    </row>
    <row r="532" spans="22:24">
      <c r="V532" s="191" t="s">
        <v>1052</v>
      </c>
      <c r="W532" s="193" t="s">
        <v>1053</v>
      </c>
      <c r="X532" s="193" t="s">
        <v>440</v>
      </c>
    </row>
    <row r="533" spans="22:24">
      <c r="V533" s="191" t="s">
        <v>1054</v>
      </c>
      <c r="W533" s="192" t="s">
        <v>1055</v>
      </c>
      <c r="X533" s="192" t="s">
        <v>440</v>
      </c>
    </row>
    <row r="534" spans="22:24">
      <c r="V534" s="195" t="s">
        <v>1056</v>
      </c>
      <c r="W534" s="193" t="s">
        <v>41</v>
      </c>
      <c r="X534" s="193" t="s">
        <v>440</v>
      </c>
    </row>
    <row r="535" spans="22:24">
      <c r="V535" s="195" t="s">
        <v>1057</v>
      </c>
      <c r="W535" s="192" t="s">
        <v>1058</v>
      </c>
      <c r="X535" s="192" t="s">
        <v>440</v>
      </c>
    </row>
    <row r="536" spans="22:24">
      <c r="V536" s="191" t="s">
        <v>1059</v>
      </c>
      <c r="W536" s="193" t="s">
        <v>1060</v>
      </c>
      <c r="X536" s="193" t="s">
        <v>440</v>
      </c>
    </row>
    <row r="537" spans="22:24">
      <c r="V537" s="191" t="s">
        <v>1061</v>
      </c>
      <c r="W537" s="192" t="s">
        <v>1062</v>
      </c>
      <c r="X537" s="192" t="s">
        <v>440</v>
      </c>
    </row>
    <row r="538" spans="22:24">
      <c r="V538" s="195" t="s">
        <v>1063</v>
      </c>
      <c r="W538" s="193" t="s">
        <v>1064</v>
      </c>
      <c r="X538" s="193" t="s">
        <v>440</v>
      </c>
    </row>
    <row r="539" spans="22:24">
      <c r="V539" s="191" t="s">
        <v>1065</v>
      </c>
      <c r="W539" s="192" t="s">
        <v>42</v>
      </c>
      <c r="X539" s="192" t="s">
        <v>440</v>
      </c>
    </row>
    <row r="540" spans="22:24">
      <c r="V540" s="191" t="s">
        <v>1066</v>
      </c>
      <c r="W540" s="193" t="s">
        <v>1067</v>
      </c>
      <c r="X540" s="193" t="s">
        <v>423</v>
      </c>
    </row>
    <row r="541" spans="22:24">
      <c r="V541" s="191" t="s">
        <v>311</v>
      </c>
      <c r="W541" s="192" t="s">
        <v>1067</v>
      </c>
      <c r="X541" s="192" t="s">
        <v>423</v>
      </c>
    </row>
    <row r="542" spans="22:24">
      <c r="V542" s="191" t="s">
        <v>1068</v>
      </c>
      <c r="W542" s="193" t="s">
        <v>43</v>
      </c>
      <c r="X542" s="193" t="s">
        <v>423</v>
      </c>
    </row>
    <row r="543" spans="22:24">
      <c r="V543" s="191" t="s">
        <v>1069</v>
      </c>
      <c r="W543" s="192" t="s">
        <v>1070</v>
      </c>
      <c r="X543" s="192" t="s">
        <v>423</v>
      </c>
    </row>
    <row r="544" spans="22:24">
      <c r="V544" s="191" t="s">
        <v>1071</v>
      </c>
      <c r="W544" s="193" t="s">
        <v>1072</v>
      </c>
      <c r="X544" s="193" t="s">
        <v>423</v>
      </c>
    </row>
    <row r="545" spans="22:24">
      <c r="V545" s="195" t="s">
        <v>1073</v>
      </c>
      <c r="W545" s="192" t="s">
        <v>1074</v>
      </c>
      <c r="X545" s="192" t="s">
        <v>423</v>
      </c>
    </row>
    <row r="546" spans="22:24">
      <c r="V546" s="195" t="s">
        <v>1075</v>
      </c>
      <c r="W546" s="193" t="s">
        <v>1076</v>
      </c>
      <c r="X546" s="193" t="s">
        <v>423</v>
      </c>
    </row>
    <row r="547" spans="22:24">
      <c r="V547" s="195" t="s">
        <v>1077</v>
      </c>
      <c r="W547" s="192" t="s">
        <v>1078</v>
      </c>
      <c r="X547" s="192" t="s">
        <v>423</v>
      </c>
    </row>
    <row r="548" spans="22:24">
      <c r="V548" s="195" t="s">
        <v>1079</v>
      </c>
      <c r="W548" s="193" t="s">
        <v>1080</v>
      </c>
      <c r="X548" s="193" t="s">
        <v>423</v>
      </c>
    </row>
    <row r="549" spans="22:24">
      <c r="V549" s="191" t="s">
        <v>1081</v>
      </c>
      <c r="W549" s="192" t="s">
        <v>1082</v>
      </c>
      <c r="X549" s="192" t="s">
        <v>423</v>
      </c>
    </row>
    <row r="550" spans="22:24">
      <c r="V550" s="195" t="s">
        <v>1083</v>
      </c>
      <c r="W550" s="193" t="s">
        <v>1084</v>
      </c>
      <c r="X550" s="193" t="s">
        <v>423</v>
      </c>
    </row>
    <row r="551" spans="22:24">
      <c r="V551" s="194" t="s">
        <v>1085</v>
      </c>
      <c r="W551" s="192" t="s">
        <v>1086</v>
      </c>
      <c r="X551" s="192" t="s">
        <v>423</v>
      </c>
    </row>
    <row r="552" spans="22:24">
      <c r="V552" s="195" t="s">
        <v>1087</v>
      </c>
      <c r="W552" s="193" t="s">
        <v>1088</v>
      </c>
      <c r="X552" s="193" t="s">
        <v>423</v>
      </c>
    </row>
    <row r="553" spans="22:24">
      <c r="V553" s="191" t="s">
        <v>1089</v>
      </c>
      <c r="W553" s="192" t="s">
        <v>44</v>
      </c>
      <c r="X553" s="192" t="s">
        <v>423</v>
      </c>
    </row>
    <row r="554" spans="22:24">
      <c r="V554" s="191" t="s">
        <v>1090</v>
      </c>
      <c r="W554" s="193" t="s">
        <v>1091</v>
      </c>
      <c r="X554" s="193" t="s">
        <v>423</v>
      </c>
    </row>
    <row r="555" spans="22:24">
      <c r="V555" s="195" t="s">
        <v>1092</v>
      </c>
      <c r="W555" s="192" t="s">
        <v>1093</v>
      </c>
      <c r="X555" s="192" t="s">
        <v>423</v>
      </c>
    </row>
    <row r="556" spans="22:24">
      <c r="V556" s="195" t="s">
        <v>1094</v>
      </c>
      <c r="W556" s="193" t="s">
        <v>1095</v>
      </c>
      <c r="X556" s="193" t="s">
        <v>423</v>
      </c>
    </row>
    <row r="557" spans="22:24">
      <c r="V557" s="195" t="s">
        <v>1096</v>
      </c>
      <c r="W557" s="192" t="s">
        <v>1097</v>
      </c>
      <c r="X557" s="192" t="s">
        <v>423</v>
      </c>
    </row>
    <row r="558" spans="22:24">
      <c r="V558" s="195" t="s">
        <v>1098</v>
      </c>
      <c r="W558" s="193" t="s">
        <v>45</v>
      </c>
      <c r="X558" s="193" t="s">
        <v>423</v>
      </c>
    </row>
    <row r="559" spans="22:24">
      <c r="V559" s="191" t="s">
        <v>1099</v>
      </c>
      <c r="W559" s="192" t="s">
        <v>1100</v>
      </c>
      <c r="X559" s="192" t="s">
        <v>424</v>
      </c>
    </row>
    <row r="560" spans="22:24">
      <c r="V560" s="191" t="s">
        <v>312</v>
      </c>
      <c r="W560" s="193" t="s">
        <v>1100</v>
      </c>
      <c r="X560" s="193" t="s">
        <v>424</v>
      </c>
    </row>
    <row r="561" spans="22:24">
      <c r="V561" s="191" t="s">
        <v>313</v>
      </c>
      <c r="W561" s="192" t="s">
        <v>1100</v>
      </c>
      <c r="X561" s="192" t="s">
        <v>424</v>
      </c>
    </row>
    <row r="562" spans="22:24">
      <c r="V562" s="191" t="s">
        <v>1101</v>
      </c>
      <c r="W562" s="193" t="s">
        <v>1102</v>
      </c>
      <c r="X562" s="193" t="s">
        <v>424</v>
      </c>
    </row>
    <row r="563" spans="22:24">
      <c r="V563" s="191" t="s">
        <v>1103</v>
      </c>
      <c r="W563" s="192" t="s">
        <v>1104</v>
      </c>
      <c r="X563" s="192" t="s">
        <v>424</v>
      </c>
    </row>
    <row r="564" spans="22:24">
      <c r="V564" s="191" t="s">
        <v>1105</v>
      </c>
      <c r="W564" s="193" t="s">
        <v>2108</v>
      </c>
      <c r="X564" s="193" t="s">
        <v>424</v>
      </c>
    </row>
    <row r="565" spans="22:24">
      <c r="V565" s="191" t="s">
        <v>1106</v>
      </c>
      <c r="W565" s="192" t="s">
        <v>1107</v>
      </c>
      <c r="X565" s="192" t="s">
        <v>424</v>
      </c>
    </row>
    <row r="566" spans="22:24">
      <c r="V566" s="195" t="s">
        <v>1108</v>
      </c>
      <c r="W566" s="193" t="s">
        <v>1109</v>
      </c>
      <c r="X566" s="193" t="s">
        <v>424</v>
      </c>
    </row>
    <row r="567" spans="22:24">
      <c r="V567" s="195" t="s">
        <v>1110</v>
      </c>
      <c r="W567" s="192" t="s">
        <v>1111</v>
      </c>
      <c r="X567" s="192" t="s">
        <v>424</v>
      </c>
    </row>
    <row r="568" spans="22:24">
      <c r="V568" s="194" t="s">
        <v>1112</v>
      </c>
      <c r="W568" s="193" t="s">
        <v>1113</v>
      </c>
      <c r="X568" s="193" t="s">
        <v>424</v>
      </c>
    </row>
    <row r="569" spans="22:24">
      <c r="V569" s="191" t="s">
        <v>1114</v>
      </c>
      <c r="W569" s="192" t="s">
        <v>1115</v>
      </c>
      <c r="X569" s="192" t="s">
        <v>424</v>
      </c>
    </row>
    <row r="570" spans="22:24">
      <c r="V570" s="191" t="s">
        <v>1116</v>
      </c>
      <c r="W570" s="193" t="s">
        <v>1117</v>
      </c>
      <c r="X570" s="193" t="s">
        <v>424</v>
      </c>
    </row>
    <row r="571" spans="22:24">
      <c r="V571" s="191" t="s">
        <v>1118</v>
      </c>
      <c r="W571" s="192" t="s">
        <v>1119</v>
      </c>
      <c r="X571" s="192" t="s">
        <v>424</v>
      </c>
    </row>
    <row r="572" spans="22:24">
      <c r="V572" s="195" t="s">
        <v>1120</v>
      </c>
      <c r="W572" s="193" t="s">
        <v>1121</v>
      </c>
      <c r="X572" s="193" t="s">
        <v>424</v>
      </c>
    </row>
    <row r="573" spans="22:24">
      <c r="V573" s="195" t="s">
        <v>1122</v>
      </c>
      <c r="W573" s="192" t="s">
        <v>1123</v>
      </c>
      <c r="X573" s="192" t="s">
        <v>424</v>
      </c>
    </row>
    <row r="574" spans="22:24">
      <c r="V574" s="195" t="s">
        <v>1124</v>
      </c>
      <c r="W574" s="193" t="s">
        <v>1125</v>
      </c>
      <c r="X574" s="193" t="s">
        <v>424</v>
      </c>
    </row>
    <row r="575" spans="22:24">
      <c r="V575" s="195" t="s">
        <v>1126</v>
      </c>
      <c r="W575" s="192" t="s">
        <v>1127</v>
      </c>
      <c r="X575" s="192" t="s">
        <v>424</v>
      </c>
    </row>
    <row r="576" spans="22:24">
      <c r="V576" s="195" t="s">
        <v>1128</v>
      </c>
      <c r="W576" s="193" t="s">
        <v>1129</v>
      </c>
      <c r="X576" s="193" t="s">
        <v>424</v>
      </c>
    </row>
    <row r="577" spans="22:24">
      <c r="V577" s="191" t="s">
        <v>1130</v>
      </c>
      <c r="W577" s="192" t="s">
        <v>46</v>
      </c>
      <c r="X577" s="192" t="s">
        <v>427</v>
      </c>
    </row>
    <row r="578" spans="22:24">
      <c r="V578" s="191" t="s">
        <v>314</v>
      </c>
      <c r="W578" s="193" t="s">
        <v>46</v>
      </c>
      <c r="X578" s="193" t="s">
        <v>427</v>
      </c>
    </row>
    <row r="579" spans="22:24">
      <c r="V579" s="191" t="s">
        <v>315</v>
      </c>
      <c r="W579" s="192" t="s">
        <v>46</v>
      </c>
      <c r="X579" s="192" t="s">
        <v>427</v>
      </c>
    </row>
    <row r="580" spans="22:24">
      <c r="V580" s="191" t="s">
        <v>316</v>
      </c>
      <c r="W580" s="193" t="s">
        <v>46</v>
      </c>
      <c r="X580" s="193" t="s">
        <v>427</v>
      </c>
    </row>
    <row r="581" spans="22:24">
      <c r="V581" s="191" t="s">
        <v>317</v>
      </c>
      <c r="W581" s="192" t="s">
        <v>46</v>
      </c>
      <c r="X581" s="192" t="s">
        <v>427</v>
      </c>
    </row>
    <row r="582" spans="22:24">
      <c r="V582" s="191" t="s">
        <v>1131</v>
      </c>
      <c r="W582" s="193" t="s">
        <v>46</v>
      </c>
      <c r="X582" s="193" t="s">
        <v>427</v>
      </c>
    </row>
    <row r="583" spans="22:24">
      <c r="V583" s="191" t="s">
        <v>1132</v>
      </c>
      <c r="W583" s="192" t="s">
        <v>46</v>
      </c>
      <c r="X583" s="192" t="s">
        <v>427</v>
      </c>
    </row>
    <row r="584" spans="22:24">
      <c r="V584" s="191" t="s">
        <v>1133</v>
      </c>
      <c r="W584" s="193" t="s">
        <v>1134</v>
      </c>
      <c r="X584" s="193" t="s">
        <v>427</v>
      </c>
    </row>
    <row r="585" spans="22:24">
      <c r="V585" s="191" t="s">
        <v>318</v>
      </c>
      <c r="W585" s="192" t="s">
        <v>46</v>
      </c>
      <c r="X585" s="192" t="s">
        <v>427</v>
      </c>
    </row>
    <row r="586" spans="22:24">
      <c r="V586" s="195" t="s">
        <v>1135</v>
      </c>
      <c r="W586" s="193" t="s">
        <v>1136</v>
      </c>
      <c r="X586" s="193" t="s">
        <v>427</v>
      </c>
    </row>
    <row r="587" spans="22:24">
      <c r="V587" s="195" t="s">
        <v>1137</v>
      </c>
      <c r="W587" s="192" t="s">
        <v>1138</v>
      </c>
      <c r="X587" s="192" t="s">
        <v>427</v>
      </c>
    </row>
    <row r="588" spans="22:24">
      <c r="V588" s="191" t="s">
        <v>1139</v>
      </c>
      <c r="W588" s="193" t="s">
        <v>1140</v>
      </c>
      <c r="X588" s="193" t="s">
        <v>427</v>
      </c>
    </row>
    <row r="589" spans="22:24">
      <c r="V589" s="191" t="s">
        <v>1141</v>
      </c>
      <c r="W589" s="192" t="s">
        <v>1142</v>
      </c>
      <c r="X589" s="192" t="s">
        <v>427</v>
      </c>
    </row>
    <row r="590" spans="22:24">
      <c r="V590" s="195" t="s">
        <v>1143</v>
      </c>
      <c r="W590" s="193" t="s">
        <v>1144</v>
      </c>
      <c r="X590" s="193" t="s">
        <v>427</v>
      </c>
    </row>
    <row r="591" spans="22:24">
      <c r="V591" s="195" t="s">
        <v>1145</v>
      </c>
      <c r="W591" s="192" t="s">
        <v>1146</v>
      </c>
      <c r="X591" s="192" t="s">
        <v>427</v>
      </c>
    </row>
    <row r="592" spans="22:24">
      <c r="V592" s="195" t="s">
        <v>1147</v>
      </c>
      <c r="W592" s="193" t="s">
        <v>1148</v>
      </c>
      <c r="X592" s="193" t="s">
        <v>427</v>
      </c>
    </row>
    <row r="593" spans="22:24">
      <c r="V593" s="191" t="s">
        <v>1149</v>
      </c>
      <c r="W593" s="192" t="s">
        <v>47</v>
      </c>
      <c r="X593" s="192" t="s">
        <v>427</v>
      </c>
    </row>
    <row r="594" spans="22:24">
      <c r="V594" s="195" t="s">
        <v>1150</v>
      </c>
      <c r="W594" s="193" t="s">
        <v>48</v>
      </c>
      <c r="X594" s="193" t="s">
        <v>427</v>
      </c>
    </row>
    <row r="595" spans="22:24">
      <c r="V595" s="195" t="s">
        <v>1151</v>
      </c>
      <c r="W595" s="192" t="s">
        <v>49</v>
      </c>
      <c r="X595" s="192" t="s">
        <v>427</v>
      </c>
    </row>
    <row r="596" spans="22:24">
      <c r="V596" s="195" t="s">
        <v>1152</v>
      </c>
      <c r="W596" s="193" t="s">
        <v>1153</v>
      </c>
      <c r="X596" s="193" t="s">
        <v>427</v>
      </c>
    </row>
    <row r="597" spans="22:24">
      <c r="V597" s="195" t="s">
        <v>1154</v>
      </c>
      <c r="W597" s="192" t="s">
        <v>1155</v>
      </c>
      <c r="X597" s="192" t="s">
        <v>427</v>
      </c>
    </row>
    <row r="598" spans="22:24">
      <c r="V598" s="195" t="s">
        <v>1156</v>
      </c>
      <c r="W598" s="193" t="s">
        <v>1157</v>
      </c>
      <c r="X598" s="193" t="s">
        <v>427</v>
      </c>
    </row>
    <row r="599" spans="22:24">
      <c r="V599" s="191" t="s">
        <v>1158</v>
      </c>
      <c r="W599" s="192" t="s">
        <v>1159</v>
      </c>
      <c r="X599" s="192" t="s">
        <v>427</v>
      </c>
    </row>
    <row r="600" spans="22:24">
      <c r="V600" s="191" t="s">
        <v>1160</v>
      </c>
      <c r="W600" s="193" t="s">
        <v>50</v>
      </c>
      <c r="X600" s="193" t="s">
        <v>427</v>
      </c>
    </row>
    <row r="601" spans="22:24">
      <c r="V601" s="195" t="s">
        <v>1161</v>
      </c>
      <c r="W601" s="192" t="s">
        <v>1162</v>
      </c>
      <c r="X601" s="192" t="s">
        <v>427</v>
      </c>
    </row>
    <row r="602" spans="22:24">
      <c r="V602" s="195" t="s">
        <v>1163</v>
      </c>
      <c r="W602" s="193" t="s">
        <v>51</v>
      </c>
      <c r="X602" s="193" t="s">
        <v>427</v>
      </c>
    </row>
    <row r="603" spans="22:24">
      <c r="V603" s="195" t="s">
        <v>1164</v>
      </c>
      <c r="W603" s="192" t="s">
        <v>1165</v>
      </c>
      <c r="X603" s="192" t="s">
        <v>427</v>
      </c>
    </row>
    <row r="604" spans="22:24">
      <c r="V604" s="191" t="s">
        <v>1166</v>
      </c>
      <c r="W604" s="193" t="s">
        <v>52</v>
      </c>
      <c r="X604" s="193" t="s">
        <v>427</v>
      </c>
    </row>
    <row r="605" spans="22:24">
      <c r="V605" s="191" t="s">
        <v>1167</v>
      </c>
      <c r="W605" s="192" t="s">
        <v>1168</v>
      </c>
      <c r="X605" s="192" t="s">
        <v>427</v>
      </c>
    </row>
    <row r="606" spans="22:24">
      <c r="V606" s="195" t="s">
        <v>1169</v>
      </c>
      <c r="W606" s="193" t="s">
        <v>1170</v>
      </c>
      <c r="X606" s="193" t="s">
        <v>427</v>
      </c>
    </row>
    <row r="607" spans="22:24">
      <c r="V607" s="191" t="s">
        <v>1171</v>
      </c>
      <c r="W607" s="192" t="s">
        <v>53</v>
      </c>
      <c r="X607" s="192" t="s">
        <v>427</v>
      </c>
    </row>
    <row r="608" spans="22:24">
      <c r="V608" s="191" t="s">
        <v>1172</v>
      </c>
      <c r="W608" s="193" t="s">
        <v>54</v>
      </c>
      <c r="X608" s="193" t="s">
        <v>427</v>
      </c>
    </row>
    <row r="609" spans="22:24">
      <c r="V609" s="191" t="s">
        <v>1173</v>
      </c>
      <c r="W609" s="192" t="s">
        <v>1174</v>
      </c>
      <c r="X609" s="192" t="s">
        <v>427</v>
      </c>
    </row>
    <row r="610" spans="22:24">
      <c r="V610" s="195" t="s">
        <v>1175</v>
      </c>
      <c r="W610" s="193" t="s">
        <v>1176</v>
      </c>
      <c r="X610" s="193" t="s">
        <v>427</v>
      </c>
    </row>
    <row r="611" spans="22:24">
      <c r="V611" s="191" t="s">
        <v>1177</v>
      </c>
      <c r="W611" s="192" t="s">
        <v>1178</v>
      </c>
      <c r="X611" s="192" t="s">
        <v>427</v>
      </c>
    </row>
    <row r="612" spans="22:24">
      <c r="V612" s="191" t="s">
        <v>1179</v>
      </c>
      <c r="W612" s="193" t="s">
        <v>1180</v>
      </c>
      <c r="X612" s="193" t="s">
        <v>427</v>
      </c>
    </row>
    <row r="613" spans="22:24">
      <c r="V613" s="195" t="s">
        <v>1181</v>
      </c>
      <c r="W613" s="192" t="s">
        <v>1182</v>
      </c>
      <c r="X613" s="192" t="s">
        <v>427</v>
      </c>
    </row>
    <row r="614" spans="22:24">
      <c r="V614" s="195" t="s">
        <v>1183</v>
      </c>
      <c r="W614" s="193" t="s">
        <v>55</v>
      </c>
      <c r="X614" s="193" t="s">
        <v>427</v>
      </c>
    </row>
    <row r="615" spans="22:24">
      <c r="V615" s="195" t="s">
        <v>1184</v>
      </c>
      <c r="W615" s="192" t="s">
        <v>1185</v>
      </c>
      <c r="X615" s="192" t="s">
        <v>427</v>
      </c>
    </row>
    <row r="616" spans="22:24">
      <c r="V616" s="195" t="s">
        <v>1186</v>
      </c>
      <c r="W616" s="193" t="s">
        <v>56</v>
      </c>
      <c r="X616" s="193" t="s">
        <v>427</v>
      </c>
    </row>
    <row r="617" spans="22:24">
      <c r="V617" s="191" t="s">
        <v>1187</v>
      </c>
      <c r="W617" s="192" t="s">
        <v>1188</v>
      </c>
      <c r="X617" s="192" t="s">
        <v>446</v>
      </c>
    </row>
    <row r="618" spans="22:24">
      <c r="V618" s="191" t="s">
        <v>319</v>
      </c>
      <c r="W618" s="193" t="s">
        <v>1188</v>
      </c>
      <c r="X618" s="193" t="s">
        <v>446</v>
      </c>
    </row>
    <row r="619" spans="22:24">
      <c r="V619" s="191" t="s">
        <v>1189</v>
      </c>
      <c r="W619" s="192" t="s">
        <v>1190</v>
      </c>
      <c r="X619" s="192" t="s">
        <v>446</v>
      </c>
    </row>
    <row r="620" spans="22:24">
      <c r="V620" s="191" t="s">
        <v>1191</v>
      </c>
      <c r="W620" s="193" t="s">
        <v>1192</v>
      </c>
      <c r="X620" s="193" t="s">
        <v>446</v>
      </c>
    </row>
    <row r="621" spans="22:24">
      <c r="V621" s="191" t="s">
        <v>1193</v>
      </c>
      <c r="W621" s="192" t="s">
        <v>1194</v>
      </c>
      <c r="X621" s="192" t="s">
        <v>446</v>
      </c>
    </row>
    <row r="622" spans="22:24">
      <c r="V622" s="191" t="s">
        <v>1195</v>
      </c>
      <c r="W622" s="193" t="s">
        <v>1196</v>
      </c>
      <c r="X622" s="193" t="s">
        <v>446</v>
      </c>
    </row>
    <row r="623" spans="22:24">
      <c r="V623" s="191" t="s">
        <v>1197</v>
      </c>
      <c r="W623" s="192" t="s">
        <v>57</v>
      </c>
      <c r="X623" s="192" t="s">
        <v>446</v>
      </c>
    </row>
    <row r="624" spans="22:24">
      <c r="V624" s="191" t="s">
        <v>1198</v>
      </c>
      <c r="W624" s="193" t="s">
        <v>1199</v>
      </c>
      <c r="X624" s="193" t="s">
        <v>446</v>
      </c>
    </row>
    <row r="625" spans="22:24">
      <c r="V625" s="191" t="s">
        <v>1200</v>
      </c>
      <c r="W625" s="192" t="s">
        <v>58</v>
      </c>
      <c r="X625" s="192" t="s">
        <v>446</v>
      </c>
    </row>
    <row r="626" spans="22:24">
      <c r="V626" s="191" t="s">
        <v>320</v>
      </c>
      <c r="W626" s="193" t="s">
        <v>59</v>
      </c>
      <c r="X626" s="193" t="s">
        <v>446</v>
      </c>
    </row>
    <row r="627" spans="22:24">
      <c r="V627" s="195" t="s">
        <v>1201</v>
      </c>
      <c r="W627" s="192" t="s">
        <v>1202</v>
      </c>
      <c r="X627" s="192" t="s">
        <v>446</v>
      </c>
    </row>
    <row r="628" spans="22:24">
      <c r="V628" s="195" t="s">
        <v>1203</v>
      </c>
      <c r="W628" s="193" t="s">
        <v>1204</v>
      </c>
      <c r="X628" s="193" t="s">
        <v>446</v>
      </c>
    </row>
    <row r="629" spans="22:24">
      <c r="V629" s="191" t="s">
        <v>1205</v>
      </c>
      <c r="W629" s="192" t="s">
        <v>1206</v>
      </c>
      <c r="X629" s="192" t="s">
        <v>446</v>
      </c>
    </row>
    <row r="630" spans="22:24">
      <c r="V630" s="191" t="s">
        <v>1207</v>
      </c>
      <c r="W630" s="193" t="s">
        <v>60</v>
      </c>
      <c r="X630" s="193" t="s">
        <v>446</v>
      </c>
    </row>
    <row r="631" spans="22:24">
      <c r="V631" s="191" t="s">
        <v>1208</v>
      </c>
      <c r="W631" s="192" t="s">
        <v>61</v>
      </c>
      <c r="X631" s="192" t="s">
        <v>446</v>
      </c>
    </row>
    <row r="632" spans="22:24">
      <c r="V632" s="191" t="s">
        <v>1209</v>
      </c>
      <c r="W632" s="193" t="s">
        <v>1210</v>
      </c>
      <c r="X632" s="193" t="s">
        <v>446</v>
      </c>
    </row>
    <row r="633" spans="22:24">
      <c r="V633" s="191" t="s">
        <v>1211</v>
      </c>
      <c r="W633" s="192" t="s">
        <v>1212</v>
      </c>
      <c r="X633" s="192" t="s">
        <v>446</v>
      </c>
    </row>
    <row r="634" spans="22:24">
      <c r="V634" s="191" t="s">
        <v>1213</v>
      </c>
      <c r="W634" s="193" t="s">
        <v>1214</v>
      </c>
      <c r="X634" s="193" t="s">
        <v>446</v>
      </c>
    </row>
    <row r="635" spans="22:24">
      <c r="V635" s="191" t="s">
        <v>1215</v>
      </c>
      <c r="W635" s="192" t="s">
        <v>62</v>
      </c>
      <c r="X635" s="192" t="s">
        <v>446</v>
      </c>
    </row>
    <row r="636" spans="22:24">
      <c r="V636" s="191" t="s">
        <v>1216</v>
      </c>
      <c r="W636" s="193" t="s">
        <v>63</v>
      </c>
      <c r="X636" s="193" t="s">
        <v>446</v>
      </c>
    </row>
    <row r="637" spans="22:24">
      <c r="V637" s="191" t="s">
        <v>1217</v>
      </c>
      <c r="W637" s="192" t="s">
        <v>64</v>
      </c>
      <c r="X637" s="192" t="s">
        <v>446</v>
      </c>
    </row>
    <row r="638" spans="22:24">
      <c r="V638" s="191" t="s">
        <v>1218</v>
      </c>
      <c r="W638" s="193" t="s">
        <v>1219</v>
      </c>
      <c r="X638" s="193" t="s">
        <v>446</v>
      </c>
    </row>
    <row r="639" spans="22:24">
      <c r="V639" s="191" t="s">
        <v>1220</v>
      </c>
      <c r="W639" s="192" t="s">
        <v>1221</v>
      </c>
      <c r="X639" s="192" t="s">
        <v>65</v>
      </c>
    </row>
    <row r="640" spans="22:24">
      <c r="V640" s="191" t="s">
        <v>321</v>
      </c>
      <c r="W640" s="193" t="s">
        <v>1221</v>
      </c>
      <c r="X640" s="193" t="s">
        <v>65</v>
      </c>
    </row>
    <row r="641" spans="22:24">
      <c r="V641" s="191" t="s">
        <v>322</v>
      </c>
      <c r="W641" s="192" t="s">
        <v>1221</v>
      </c>
      <c r="X641" s="192" t="s">
        <v>65</v>
      </c>
    </row>
    <row r="642" spans="22:24">
      <c r="V642" s="191" t="s">
        <v>323</v>
      </c>
      <c r="W642" s="193" t="s">
        <v>1221</v>
      </c>
      <c r="X642" s="193" t="s">
        <v>65</v>
      </c>
    </row>
    <row r="643" spans="22:24">
      <c r="V643" s="191" t="s">
        <v>1222</v>
      </c>
      <c r="W643" s="192" t="s">
        <v>1223</v>
      </c>
      <c r="X643" s="192" t="s">
        <v>65</v>
      </c>
    </row>
    <row r="644" spans="22:24">
      <c r="V644" s="191" t="s">
        <v>1224</v>
      </c>
      <c r="W644" s="193" t="s">
        <v>66</v>
      </c>
      <c r="X644" s="193" t="s">
        <v>65</v>
      </c>
    </row>
    <row r="645" spans="22:24">
      <c r="V645" s="191" t="s">
        <v>1225</v>
      </c>
      <c r="W645" s="192" t="s">
        <v>1226</v>
      </c>
      <c r="X645" s="192" t="s">
        <v>65</v>
      </c>
    </row>
    <row r="646" spans="22:24">
      <c r="V646" s="191" t="s">
        <v>1227</v>
      </c>
      <c r="W646" s="193" t="s">
        <v>1228</v>
      </c>
      <c r="X646" s="193" t="s">
        <v>65</v>
      </c>
    </row>
    <row r="647" spans="22:24">
      <c r="V647" s="191" t="s">
        <v>1229</v>
      </c>
      <c r="W647" s="192" t="s">
        <v>1230</v>
      </c>
      <c r="X647" s="192" t="s">
        <v>65</v>
      </c>
    </row>
    <row r="648" spans="22:24">
      <c r="V648" s="191" t="s">
        <v>1231</v>
      </c>
      <c r="W648" s="193" t="s">
        <v>1232</v>
      </c>
      <c r="X648" s="193" t="s">
        <v>65</v>
      </c>
    </row>
    <row r="649" spans="22:24">
      <c r="V649" s="191" t="s">
        <v>1233</v>
      </c>
      <c r="W649" s="192" t="s">
        <v>1234</v>
      </c>
      <c r="X649" s="192" t="s">
        <v>65</v>
      </c>
    </row>
    <row r="650" spans="22:24">
      <c r="V650" s="195" t="s">
        <v>1235</v>
      </c>
      <c r="W650" s="193" t="s">
        <v>1236</v>
      </c>
      <c r="X650" s="193" t="s">
        <v>65</v>
      </c>
    </row>
    <row r="651" spans="22:24">
      <c r="V651" s="191" t="s">
        <v>1237</v>
      </c>
      <c r="W651" s="192" t="s">
        <v>1238</v>
      </c>
      <c r="X651" s="192" t="s">
        <v>65</v>
      </c>
    </row>
    <row r="652" spans="22:24">
      <c r="V652" s="191" t="s">
        <v>324</v>
      </c>
      <c r="W652" s="193" t="s">
        <v>67</v>
      </c>
      <c r="X652" s="193" t="s">
        <v>65</v>
      </c>
    </row>
    <row r="653" spans="22:24">
      <c r="V653" s="191" t="s">
        <v>1239</v>
      </c>
      <c r="W653" s="192" t="s">
        <v>68</v>
      </c>
      <c r="X653" s="192" t="s">
        <v>65</v>
      </c>
    </row>
    <row r="654" spans="22:24">
      <c r="V654" s="191" t="s">
        <v>1240</v>
      </c>
      <c r="W654" s="193" t="s">
        <v>69</v>
      </c>
      <c r="X654" s="193" t="s">
        <v>65</v>
      </c>
    </row>
    <row r="655" spans="22:24">
      <c r="V655" s="194" t="s">
        <v>1241</v>
      </c>
      <c r="W655" s="192" t="s">
        <v>70</v>
      </c>
      <c r="X655" s="192" t="s">
        <v>65</v>
      </c>
    </row>
    <row r="656" spans="22:24">
      <c r="V656" s="191" t="s">
        <v>1242</v>
      </c>
      <c r="W656" s="193" t="s">
        <v>71</v>
      </c>
      <c r="X656" s="193" t="s">
        <v>65</v>
      </c>
    </row>
    <row r="657" spans="22:24">
      <c r="V657" s="191" t="s">
        <v>325</v>
      </c>
      <c r="W657" s="192" t="s">
        <v>72</v>
      </c>
      <c r="X657" s="192" t="s">
        <v>65</v>
      </c>
    </row>
    <row r="658" spans="22:24">
      <c r="V658" s="191" t="s">
        <v>1243</v>
      </c>
      <c r="W658" s="193" t="s">
        <v>73</v>
      </c>
      <c r="X658" s="193" t="s">
        <v>65</v>
      </c>
    </row>
    <row r="659" spans="22:24">
      <c r="V659" s="191" t="s">
        <v>326</v>
      </c>
      <c r="W659" s="192" t="s">
        <v>74</v>
      </c>
      <c r="X659" s="192" t="s">
        <v>65</v>
      </c>
    </row>
    <row r="660" spans="22:24">
      <c r="V660" s="191" t="s">
        <v>1244</v>
      </c>
      <c r="W660" s="193" t="s">
        <v>1245</v>
      </c>
      <c r="X660" s="193" t="s">
        <v>65</v>
      </c>
    </row>
    <row r="661" spans="22:24">
      <c r="V661" s="191" t="s">
        <v>1246</v>
      </c>
      <c r="W661" s="192" t="s">
        <v>75</v>
      </c>
      <c r="X661" s="192" t="s">
        <v>65</v>
      </c>
    </row>
    <row r="662" spans="22:24">
      <c r="V662" s="191" t="s">
        <v>1247</v>
      </c>
      <c r="W662" s="193" t="s">
        <v>76</v>
      </c>
      <c r="X662" s="193" t="s">
        <v>65</v>
      </c>
    </row>
    <row r="663" spans="22:24">
      <c r="V663" s="191" t="s">
        <v>1248</v>
      </c>
      <c r="W663" s="192" t="s">
        <v>77</v>
      </c>
      <c r="X663" s="192" t="s">
        <v>65</v>
      </c>
    </row>
    <row r="664" spans="22:24">
      <c r="V664" s="191" t="s">
        <v>1249</v>
      </c>
      <c r="W664" s="193" t="s">
        <v>1250</v>
      </c>
      <c r="X664" s="193" t="s">
        <v>65</v>
      </c>
    </row>
    <row r="665" spans="22:24">
      <c r="V665" s="191" t="s">
        <v>1251</v>
      </c>
      <c r="W665" s="192" t="s">
        <v>1252</v>
      </c>
      <c r="X665" s="192" t="s">
        <v>65</v>
      </c>
    </row>
    <row r="666" spans="22:24">
      <c r="V666" s="191" t="s">
        <v>1253</v>
      </c>
      <c r="W666" s="193" t="s">
        <v>1254</v>
      </c>
      <c r="X666" s="193" t="s">
        <v>65</v>
      </c>
    </row>
    <row r="667" spans="22:24">
      <c r="V667" s="191" t="s">
        <v>1255</v>
      </c>
      <c r="W667" s="192" t="s">
        <v>1256</v>
      </c>
      <c r="X667" s="192" t="s">
        <v>65</v>
      </c>
    </row>
    <row r="668" spans="22:24">
      <c r="V668" s="195" t="s">
        <v>1257</v>
      </c>
      <c r="W668" s="193" t="s">
        <v>78</v>
      </c>
      <c r="X668" s="193" t="s">
        <v>65</v>
      </c>
    </row>
    <row r="669" spans="22:24">
      <c r="V669" s="194" t="s">
        <v>1258</v>
      </c>
      <c r="W669" s="192" t="s">
        <v>1259</v>
      </c>
      <c r="X669" s="192" t="s">
        <v>65</v>
      </c>
    </row>
    <row r="670" spans="22:24">
      <c r="V670" s="195" t="s">
        <v>1260</v>
      </c>
      <c r="W670" s="193" t="s">
        <v>1261</v>
      </c>
      <c r="X670" s="193" t="s">
        <v>65</v>
      </c>
    </row>
    <row r="671" spans="22:24">
      <c r="V671" s="191" t="s">
        <v>1262</v>
      </c>
      <c r="W671" s="192" t="s">
        <v>1263</v>
      </c>
      <c r="X671" s="192" t="s">
        <v>416</v>
      </c>
    </row>
    <row r="672" spans="22:24">
      <c r="V672" s="191" t="s">
        <v>327</v>
      </c>
      <c r="W672" s="193" t="s">
        <v>1263</v>
      </c>
      <c r="X672" s="193" t="s">
        <v>416</v>
      </c>
    </row>
    <row r="673" spans="22:24">
      <c r="V673" s="191" t="s">
        <v>328</v>
      </c>
      <c r="W673" s="192" t="s">
        <v>1263</v>
      </c>
      <c r="X673" s="192" t="s">
        <v>416</v>
      </c>
    </row>
    <row r="674" spans="22:24">
      <c r="V674" s="195" t="s">
        <v>1264</v>
      </c>
      <c r="W674" s="193" t="s">
        <v>79</v>
      </c>
      <c r="X674" s="193" t="s">
        <v>416</v>
      </c>
    </row>
    <row r="675" spans="22:24">
      <c r="V675" s="191" t="s">
        <v>1265</v>
      </c>
      <c r="W675" s="192" t="s">
        <v>1266</v>
      </c>
      <c r="X675" s="192" t="s">
        <v>416</v>
      </c>
    </row>
    <row r="676" spans="22:24">
      <c r="V676" s="191" t="s">
        <v>1267</v>
      </c>
      <c r="W676" s="193" t="s">
        <v>1268</v>
      </c>
      <c r="X676" s="193" t="s">
        <v>416</v>
      </c>
    </row>
    <row r="677" spans="22:24">
      <c r="V677" s="191" t="s">
        <v>1269</v>
      </c>
      <c r="W677" s="192" t="s">
        <v>80</v>
      </c>
      <c r="X677" s="192" t="s">
        <v>416</v>
      </c>
    </row>
    <row r="678" spans="22:24">
      <c r="V678" s="191" t="s">
        <v>1270</v>
      </c>
      <c r="W678" s="193" t="s">
        <v>1271</v>
      </c>
      <c r="X678" s="193" t="s">
        <v>416</v>
      </c>
    </row>
    <row r="679" spans="22:24">
      <c r="V679" s="195" t="s">
        <v>1272</v>
      </c>
      <c r="W679" s="192" t="s">
        <v>1273</v>
      </c>
      <c r="X679" s="192" t="s">
        <v>416</v>
      </c>
    </row>
    <row r="680" spans="22:24">
      <c r="V680" s="195" t="s">
        <v>1274</v>
      </c>
      <c r="W680" s="193" t="s">
        <v>1275</v>
      </c>
      <c r="X680" s="193" t="s">
        <v>416</v>
      </c>
    </row>
    <row r="681" spans="22:24">
      <c r="V681" s="191" t="s">
        <v>1276</v>
      </c>
      <c r="W681" s="192" t="s">
        <v>1277</v>
      </c>
      <c r="X681" s="192" t="s">
        <v>416</v>
      </c>
    </row>
    <row r="682" spans="22:24">
      <c r="V682" s="191" t="s">
        <v>329</v>
      </c>
      <c r="W682" s="193" t="s">
        <v>81</v>
      </c>
      <c r="X682" s="193" t="s">
        <v>416</v>
      </c>
    </row>
    <row r="683" spans="22:24">
      <c r="V683" s="191" t="s">
        <v>1278</v>
      </c>
      <c r="W683" s="192" t="s">
        <v>1279</v>
      </c>
      <c r="X683" s="192" t="s">
        <v>416</v>
      </c>
    </row>
    <row r="684" spans="22:24">
      <c r="V684" s="191" t="s">
        <v>1280</v>
      </c>
      <c r="W684" s="193" t="s">
        <v>1281</v>
      </c>
      <c r="X684" s="193" t="s">
        <v>416</v>
      </c>
    </row>
    <row r="685" spans="22:24">
      <c r="V685" s="191" t="s">
        <v>1282</v>
      </c>
      <c r="W685" s="192" t="s">
        <v>1283</v>
      </c>
      <c r="X685" s="192" t="s">
        <v>416</v>
      </c>
    </row>
    <row r="686" spans="22:24">
      <c r="V686" s="195" t="s">
        <v>1284</v>
      </c>
      <c r="W686" s="193" t="s">
        <v>82</v>
      </c>
      <c r="X686" s="193" t="s">
        <v>416</v>
      </c>
    </row>
    <row r="687" spans="22:24">
      <c r="V687" s="195" t="s">
        <v>330</v>
      </c>
      <c r="W687" s="192" t="s">
        <v>83</v>
      </c>
      <c r="X687" s="192" t="s">
        <v>416</v>
      </c>
    </row>
    <row r="688" spans="22:24">
      <c r="V688" s="191" t="s">
        <v>1285</v>
      </c>
      <c r="W688" s="193" t="s">
        <v>84</v>
      </c>
      <c r="X688" s="193" t="s">
        <v>416</v>
      </c>
    </row>
    <row r="689" spans="22:24">
      <c r="V689" s="191" t="s">
        <v>1286</v>
      </c>
      <c r="W689" s="192" t="s">
        <v>1287</v>
      </c>
      <c r="X689" s="192" t="s">
        <v>416</v>
      </c>
    </row>
    <row r="690" spans="22:24">
      <c r="V690" s="191" t="s">
        <v>1288</v>
      </c>
      <c r="W690" s="193" t="s">
        <v>1289</v>
      </c>
      <c r="X690" s="193" t="s">
        <v>416</v>
      </c>
    </row>
    <row r="691" spans="22:24">
      <c r="V691" s="191" t="s">
        <v>1290</v>
      </c>
      <c r="W691" s="192" t="s">
        <v>1291</v>
      </c>
      <c r="X691" s="192" t="s">
        <v>416</v>
      </c>
    </row>
    <row r="692" spans="22:24">
      <c r="V692" s="191" t="s">
        <v>1292</v>
      </c>
      <c r="W692" s="193" t="s">
        <v>85</v>
      </c>
      <c r="X692" s="193" t="s">
        <v>416</v>
      </c>
    </row>
    <row r="693" spans="22:24">
      <c r="V693" s="191" t="s">
        <v>1293</v>
      </c>
      <c r="W693" s="192" t="s">
        <v>86</v>
      </c>
      <c r="X693" s="192" t="s">
        <v>416</v>
      </c>
    </row>
    <row r="694" spans="22:24">
      <c r="V694" s="191" t="s">
        <v>1294</v>
      </c>
      <c r="W694" s="193" t="s">
        <v>1295</v>
      </c>
      <c r="X694" s="193" t="s">
        <v>416</v>
      </c>
    </row>
    <row r="695" spans="22:24">
      <c r="V695" s="191" t="s">
        <v>331</v>
      </c>
      <c r="W695" s="192" t="s">
        <v>87</v>
      </c>
      <c r="X695" s="192" t="s">
        <v>416</v>
      </c>
    </row>
    <row r="696" spans="22:24">
      <c r="V696" s="195" t="s">
        <v>1296</v>
      </c>
      <c r="W696" s="193" t="s">
        <v>88</v>
      </c>
      <c r="X696" s="193" t="s">
        <v>416</v>
      </c>
    </row>
    <row r="697" spans="22:24">
      <c r="V697" s="191" t="s">
        <v>1297</v>
      </c>
      <c r="W697" s="192" t="s">
        <v>89</v>
      </c>
      <c r="X697" s="192" t="s">
        <v>416</v>
      </c>
    </row>
    <row r="698" spans="22:24">
      <c r="V698" s="191" t="s">
        <v>1298</v>
      </c>
      <c r="W698" s="193" t="s">
        <v>1299</v>
      </c>
      <c r="X698" s="193" t="s">
        <v>416</v>
      </c>
    </row>
    <row r="699" spans="22:24">
      <c r="V699" s="191" t="s">
        <v>1300</v>
      </c>
      <c r="W699" s="192" t="s">
        <v>90</v>
      </c>
      <c r="X699" s="192" t="s">
        <v>416</v>
      </c>
    </row>
    <row r="700" spans="22:24">
      <c r="V700" s="191" t="s">
        <v>1301</v>
      </c>
      <c r="W700" s="193" t="s">
        <v>1302</v>
      </c>
      <c r="X700" s="193" t="s">
        <v>416</v>
      </c>
    </row>
    <row r="701" spans="22:24">
      <c r="V701" s="195" t="s">
        <v>1303</v>
      </c>
      <c r="W701" s="192" t="s">
        <v>1304</v>
      </c>
      <c r="X701" s="192" t="s">
        <v>416</v>
      </c>
    </row>
    <row r="702" spans="22:24">
      <c r="V702" s="195" t="s">
        <v>1305</v>
      </c>
      <c r="W702" s="193" t="s">
        <v>1306</v>
      </c>
      <c r="X702" s="193" t="s">
        <v>416</v>
      </c>
    </row>
    <row r="703" spans="22:24">
      <c r="V703" s="191" t="s">
        <v>1307</v>
      </c>
      <c r="W703" s="192" t="s">
        <v>1308</v>
      </c>
      <c r="X703" s="192" t="s">
        <v>409</v>
      </c>
    </row>
    <row r="704" spans="22:24">
      <c r="V704" s="191" t="s">
        <v>1309</v>
      </c>
      <c r="W704" s="193" t="s">
        <v>1308</v>
      </c>
      <c r="X704" s="193" t="s">
        <v>409</v>
      </c>
    </row>
    <row r="705" spans="22:24">
      <c r="V705" s="191" t="s">
        <v>332</v>
      </c>
      <c r="W705" s="192" t="s">
        <v>1308</v>
      </c>
      <c r="X705" s="192" t="s">
        <v>409</v>
      </c>
    </row>
    <row r="706" spans="22:24">
      <c r="V706" s="191" t="s">
        <v>333</v>
      </c>
      <c r="W706" s="193" t="s">
        <v>1308</v>
      </c>
      <c r="X706" s="193" t="s">
        <v>409</v>
      </c>
    </row>
    <row r="707" spans="22:24">
      <c r="V707" s="191" t="s">
        <v>334</v>
      </c>
      <c r="W707" s="192" t="s">
        <v>1308</v>
      </c>
      <c r="X707" s="192" t="s">
        <v>409</v>
      </c>
    </row>
    <row r="708" spans="22:24">
      <c r="V708" s="191" t="s">
        <v>1310</v>
      </c>
      <c r="W708" s="193" t="s">
        <v>91</v>
      </c>
      <c r="X708" s="193" t="s">
        <v>409</v>
      </c>
    </row>
    <row r="709" spans="22:24">
      <c r="V709" s="191" t="s">
        <v>1311</v>
      </c>
      <c r="W709" s="192" t="s">
        <v>1312</v>
      </c>
      <c r="X709" s="192" t="s">
        <v>409</v>
      </c>
    </row>
    <row r="710" spans="22:24">
      <c r="V710" s="191" t="s">
        <v>1313</v>
      </c>
      <c r="W710" s="193" t="s">
        <v>1314</v>
      </c>
      <c r="X710" s="193" t="s">
        <v>409</v>
      </c>
    </row>
    <row r="711" spans="22:24">
      <c r="V711" s="195" t="s">
        <v>1315</v>
      </c>
      <c r="W711" s="192" t="s">
        <v>1316</v>
      </c>
      <c r="X711" s="192" t="s">
        <v>409</v>
      </c>
    </row>
    <row r="712" spans="22:24">
      <c r="V712" s="195" t="s">
        <v>1317</v>
      </c>
      <c r="W712" s="193" t="s">
        <v>1318</v>
      </c>
      <c r="X712" s="193" t="s">
        <v>409</v>
      </c>
    </row>
    <row r="713" spans="22:24">
      <c r="V713" s="195" t="s">
        <v>1319</v>
      </c>
      <c r="W713" s="192" t="s">
        <v>1318</v>
      </c>
      <c r="X713" s="192" t="s">
        <v>409</v>
      </c>
    </row>
    <row r="714" spans="22:24">
      <c r="V714" s="191" t="s">
        <v>1320</v>
      </c>
      <c r="W714" s="193" t="s">
        <v>1321</v>
      </c>
      <c r="X714" s="193" t="s">
        <v>409</v>
      </c>
    </row>
    <row r="715" spans="22:24">
      <c r="V715" s="191" t="s">
        <v>1322</v>
      </c>
      <c r="W715" s="192" t="s">
        <v>1323</v>
      </c>
      <c r="X715" s="192" t="s">
        <v>409</v>
      </c>
    </row>
    <row r="716" spans="22:24">
      <c r="V716" s="191" t="s">
        <v>1324</v>
      </c>
      <c r="W716" s="193" t="s">
        <v>92</v>
      </c>
      <c r="X716" s="193" t="s">
        <v>409</v>
      </c>
    </row>
    <row r="717" spans="22:24">
      <c r="V717" s="191" t="s">
        <v>1325</v>
      </c>
      <c r="W717" s="192" t="s">
        <v>1326</v>
      </c>
      <c r="X717" s="192" t="s">
        <v>409</v>
      </c>
    </row>
    <row r="718" spans="22:24">
      <c r="V718" s="191" t="s">
        <v>1327</v>
      </c>
      <c r="W718" s="193" t="s">
        <v>1328</v>
      </c>
      <c r="X718" s="193" t="s">
        <v>409</v>
      </c>
    </row>
    <row r="719" spans="22:24">
      <c r="V719" s="191" t="s">
        <v>335</v>
      </c>
      <c r="W719" s="192" t="s">
        <v>93</v>
      </c>
      <c r="X719" s="192" t="s">
        <v>409</v>
      </c>
    </row>
    <row r="720" spans="22:24">
      <c r="V720" s="191" t="s">
        <v>1329</v>
      </c>
      <c r="W720" s="193" t="s">
        <v>1330</v>
      </c>
      <c r="X720" s="193" t="s">
        <v>409</v>
      </c>
    </row>
    <row r="721" spans="22:24">
      <c r="V721" s="191" t="s">
        <v>1331</v>
      </c>
      <c r="W721" s="192" t="s">
        <v>94</v>
      </c>
      <c r="X721" s="192" t="s">
        <v>409</v>
      </c>
    </row>
    <row r="722" spans="22:24">
      <c r="V722" s="191" t="s">
        <v>1332</v>
      </c>
      <c r="W722" s="193" t="s">
        <v>1333</v>
      </c>
      <c r="X722" s="193" t="s">
        <v>409</v>
      </c>
    </row>
    <row r="723" spans="22:24">
      <c r="V723" s="191" t="s">
        <v>1334</v>
      </c>
      <c r="W723" s="192" t="s">
        <v>1335</v>
      </c>
      <c r="X723" s="192" t="s">
        <v>409</v>
      </c>
    </row>
    <row r="724" spans="22:24">
      <c r="V724" s="195" t="s">
        <v>1336</v>
      </c>
      <c r="W724" s="193" t="s">
        <v>1337</v>
      </c>
      <c r="X724" s="193" t="s">
        <v>409</v>
      </c>
    </row>
    <row r="725" spans="22:24">
      <c r="V725" s="191" t="s">
        <v>336</v>
      </c>
      <c r="W725" s="192" t="s">
        <v>95</v>
      </c>
      <c r="X725" s="192" t="s">
        <v>409</v>
      </c>
    </row>
    <row r="726" spans="22:24">
      <c r="V726" s="195" t="s">
        <v>1338</v>
      </c>
      <c r="W726" s="193" t="s">
        <v>1339</v>
      </c>
      <c r="X726" s="193" t="s">
        <v>409</v>
      </c>
    </row>
    <row r="727" spans="22:24">
      <c r="V727" s="195" t="s">
        <v>1340</v>
      </c>
      <c r="W727" s="192" t="s">
        <v>1341</v>
      </c>
      <c r="X727" s="192" t="s">
        <v>409</v>
      </c>
    </row>
    <row r="728" spans="22:24">
      <c r="V728" s="195" t="s">
        <v>1342</v>
      </c>
      <c r="W728" s="193" t="s">
        <v>96</v>
      </c>
      <c r="X728" s="193" t="s">
        <v>409</v>
      </c>
    </row>
    <row r="729" spans="22:24">
      <c r="V729" s="195" t="s">
        <v>1343</v>
      </c>
      <c r="W729" s="192" t="s">
        <v>1344</v>
      </c>
      <c r="X729" s="192" t="s">
        <v>409</v>
      </c>
    </row>
    <row r="730" spans="22:24">
      <c r="V730" s="195" t="s">
        <v>1345</v>
      </c>
      <c r="W730" s="193" t="s">
        <v>97</v>
      </c>
      <c r="X730" s="193" t="s">
        <v>409</v>
      </c>
    </row>
    <row r="731" spans="22:24">
      <c r="V731" s="195" t="s">
        <v>1346</v>
      </c>
      <c r="W731" s="192" t="s">
        <v>1347</v>
      </c>
      <c r="X731" s="192" t="s">
        <v>409</v>
      </c>
    </row>
    <row r="732" spans="22:24">
      <c r="V732" s="195" t="s">
        <v>1348</v>
      </c>
      <c r="W732" s="193" t="s">
        <v>98</v>
      </c>
      <c r="X732" s="193" t="s">
        <v>409</v>
      </c>
    </row>
    <row r="733" spans="22:24">
      <c r="V733" s="191" t="s">
        <v>1349</v>
      </c>
      <c r="W733" s="192" t="s">
        <v>1350</v>
      </c>
      <c r="X733" s="192" t="s">
        <v>411</v>
      </c>
    </row>
    <row r="734" spans="22:24">
      <c r="V734" s="191" t="s">
        <v>337</v>
      </c>
      <c r="W734" s="193" t="s">
        <v>1350</v>
      </c>
      <c r="X734" s="193" t="s">
        <v>411</v>
      </c>
    </row>
    <row r="735" spans="22:24">
      <c r="V735" s="191" t="s">
        <v>338</v>
      </c>
      <c r="W735" s="192" t="s">
        <v>1350</v>
      </c>
      <c r="X735" s="192" t="s">
        <v>411</v>
      </c>
    </row>
    <row r="736" spans="22:24">
      <c r="V736" s="191" t="s">
        <v>339</v>
      </c>
      <c r="W736" s="193" t="s">
        <v>1350</v>
      </c>
      <c r="X736" s="193" t="s">
        <v>411</v>
      </c>
    </row>
    <row r="737" spans="22:24">
      <c r="V737" s="191" t="s">
        <v>340</v>
      </c>
      <c r="W737" s="192" t="s">
        <v>1350</v>
      </c>
      <c r="X737" s="192" t="s">
        <v>411</v>
      </c>
    </row>
    <row r="738" spans="22:24">
      <c r="V738" s="191" t="s">
        <v>341</v>
      </c>
      <c r="W738" s="193" t="s">
        <v>1350</v>
      </c>
      <c r="X738" s="193" t="s">
        <v>411</v>
      </c>
    </row>
    <row r="739" spans="22:24">
      <c r="V739" s="191" t="s">
        <v>342</v>
      </c>
      <c r="W739" s="192" t="s">
        <v>1350</v>
      </c>
      <c r="X739" s="192" t="s">
        <v>411</v>
      </c>
    </row>
    <row r="740" spans="22:24">
      <c r="V740" s="191" t="s">
        <v>1351</v>
      </c>
      <c r="W740" s="193" t="s">
        <v>99</v>
      </c>
      <c r="X740" s="193" t="s">
        <v>411</v>
      </c>
    </row>
    <row r="741" spans="22:24">
      <c r="V741" s="195" t="s">
        <v>1352</v>
      </c>
      <c r="W741" s="192" t="s">
        <v>1353</v>
      </c>
      <c r="X741" s="192" t="s">
        <v>411</v>
      </c>
    </row>
    <row r="742" spans="22:24">
      <c r="V742" s="191" t="s">
        <v>1354</v>
      </c>
      <c r="W742" s="193" t="s">
        <v>1355</v>
      </c>
      <c r="X742" s="193" t="s">
        <v>411</v>
      </c>
    </row>
    <row r="743" spans="22:24">
      <c r="V743" s="195" t="s">
        <v>1356</v>
      </c>
      <c r="W743" s="192" t="s">
        <v>1357</v>
      </c>
      <c r="X743" s="192" t="s">
        <v>411</v>
      </c>
    </row>
    <row r="744" spans="22:24">
      <c r="V744" s="195" t="s">
        <v>1358</v>
      </c>
      <c r="W744" s="193" t="s">
        <v>1359</v>
      </c>
      <c r="X744" s="193" t="s">
        <v>411</v>
      </c>
    </row>
    <row r="745" spans="22:24">
      <c r="V745" s="195" t="s">
        <v>1360</v>
      </c>
      <c r="W745" s="192" t="s">
        <v>1361</v>
      </c>
      <c r="X745" s="192" t="s">
        <v>411</v>
      </c>
    </row>
    <row r="746" spans="22:24">
      <c r="V746" s="191" t="s">
        <v>1362</v>
      </c>
      <c r="W746" s="193" t="s">
        <v>100</v>
      </c>
      <c r="X746" s="193" t="s">
        <v>411</v>
      </c>
    </row>
    <row r="747" spans="22:24">
      <c r="V747" s="195" t="s">
        <v>1363</v>
      </c>
      <c r="W747" s="192" t="s">
        <v>1364</v>
      </c>
      <c r="X747" s="192" t="s">
        <v>411</v>
      </c>
    </row>
    <row r="748" spans="22:24">
      <c r="V748" s="195" t="s">
        <v>1365</v>
      </c>
      <c r="W748" s="193" t="s">
        <v>1366</v>
      </c>
      <c r="X748" s="193" t="s">
        <v>411</v>
      </c>
    </row>
    <row r="749" spans="22:24">
      <c r="V749" s="191" t="s">
        <v>1367</v>
      </c>
      <c r="W749" s="192" t="s">
        <v>101</v>
      </c>
      <c r="X749" s="192" t="s">
        <v>411</v>
      </c>
    </row>
    <row r="750" spans="22:24">
      <c r="V750" s="195" t="s">
        <v>1368</v>
      </c>
      <c r="W750" s="193" t="s">
        <v>1369</v>
      </c>
      <c r="X750" s="193" t="s">
        <v>411</v>
      </c>
    </row>
    <row r="751" spans="22:24">
      <c r="V751" s="195" t="s">
        <v>1370</v>
      </c>
      <c r="W751" s="192" t="s">
        <v>1371</v>
      </c>
      <c r="X751" s="192" t="s">
        <v>411</v>
      </c>
    </row>
    <row r="752" spans="22:24">
      <c r="V752" s="195" t="s">
        <v>1372</v>
      </c>
      <c r="W752" s="193" t="s">
        <v>102</v>
      </c>
      <c r="X752" s="193" t="s">
        <v>411</v>
      </c>
    </row>
    <row r="753" spans="22:24">
      <c r="V753" s="195" t="s">
        <v>1373</v>
      </c>
      <c r="W753" s="192" t="s">
        <v>1374</v>
      </c>
      <c r="X753" s="192" t="s">
        <v>411</v>
      </c>
    </row>
    <row r="754" spans="22:24">
      <c r="V754" s="195" t="s">
        <v>1375</v>
      </c>
      <c r="W754" s="193" t="s">
        <v>1376</v>
      </c>
      <c r="X754" s="193" t="s">
        <v>411</v>
      </c>
    </row>
    <row r="755" spans="22:24">
      <c r="V755" s="195" t="s">
        <v>1377</v>
      </c>
      <c r="W755" s="192" t="s">
        <v>1378</v>
      </c>
      <c r="X755" s="192" t="s">
        <v>411</v>
      </c>
    </row>
    <row r="756" spans="22:24">
      <c r="V756" s="191" t="s">
        <v>1379</v>
      </c>
      <c r="W756" s="193" t="s">
        <v>1380</v>
      </c>
      <c r="X756" s="193" t="s">
        <v>411</v>
      </c>
    </row>
    <row r="757" spans="22:24">
      <c r="V757" s="191" t="s">
        <v>1381</v>
      </c>
      <c r="W757" s="192" t="s">
        <v>1382</v>
      </c>
      <c r="X757" s="192" t="s">
        <v>411</v>
      </c>
    </row>
    <row r="758" spans="22:24">
      <c r="V758" s="191" t="s">
        <v>1383</v>
      </c>
      <c r="W758" s="193" t="s">
        <v>1384</v>
      </c>
      <c r="X758" s="193" t="s">
        <v>411</v>
      </c>
    </row>
    <row r="759" spans="22:24">
      <c r="V759" s="191" t="s">
        <v>1385</v>
      </c>
      <c r="W759" s="192" t="s">
        <v>1386</v>
      </c>
      <c r="X759" s="192" t="s">
        <v>411</v>
      </c>
    </row>
    <row r="760" spans="22:24">
      <c r="V760" s="194" t="s">
        <v>1387</v>
      </c>
      <c r="W760" s="193" t="s">
        <v>1388</v>
      </c>
      <c r="X760" s="193" t="s">
        <v>411</v>
      </c>
    </row>
    <row r="761" spans="22:24">
      <c r="V761" s="195" t="s">
        <v>1389</v>
      </c>
      <c r="W761" s="192" t="s">
        <v>1390</v>
      </c>
      <c r="X761" s="192" t="s">
        <v>411</v>
      </c>
    </row>
    <row r="762" spans="22:24">
      <c r="V762" s="195" t="s">
        <v>1391</v>
      </c>
      <c r="W762" s="193" t="s">
        <v>1392</v>
      </c>
      <c r="X762" s="193" t="s">
        <v>411</v>
      </c>
    </row>
    <row r="763" spans="22:24">
      <c r="V763" s="195" t="s">
        <v>1393</v>
      </c>
      <c r="W763" s="192" t="s">
        <v>1394</v>
      </c>
      <c r="X763" s="192" t="s">
        <v>411</v>
      </c>
    </row>
    <row r="764" spans="22:24">
      <c r="V764" s="191" t="s">
        <v>1395</v>
      </c>
      <c r="W764" s="193" t="s">
        <v>1396</v>
      </c>
      <c r="X764" s="193" t="s">
        <v>414</v>
      </c>
    </row>
    <row r="765" spans="22:24">
      <c r="V765" s="191" t="s">
        <v>1397</v>
      </c>
      <c r="W765" s="192" t="s">
        <v>103</v>
      </c>
      <c r="X765" s="192" t="s">
        <v>414</v>
      </c>
    </row>
    <row r="766" spans="22:24">
      <c r="V766" s="191" t="s">
        <v>1398</v>
      </c>
      <c r="W766" s="193" t="s">
        <v>1399</v>
      </c>
      <c r="X766" s="193" t="s">
        <v>414</v>
      </c>
    </row>
    <row r="767" spans="22:24">
      <c r="V767" s="191" t="s">
        <v>1400</v>
      </c>
      <c r="W767" s="192" t="s">
        <v>1401</v>
      </c>
      <c r="X767" s="192" t="s">
        <v>414</v>
      </c>
    </row>
    <row r="768" spans="22:24">
      <c r="V768" s="195" t="s">
        <v>1402</v>
      </c>
      <c r="W768" s="193" t="s">
        <v>104</v>
      </c>
      <c r="X768" s="193" t="s">
        <v>414</v>
      </c>
    </row>
    <row r="769" spans="22:24">
      <c r="V769" s="191" t="s">
        <v>343</v>
      </c>
      <c r="W769" s="192" t="s">
        <v>1396</v>
      </c>
      <c r="X769" s="192" t="s">
        <v>414</v>
      </c>
    </row>
    <row r="770" spans="22:24">
      <c r="V770" s="191" t="s">
        <v>344</v>
      </c>
      <c r="W770" s="193" t="s">
        <v>1396</v>
      </c>
      <c r="X770" s="193" t="s">
        <v>414</v>
      </c>
    </row>
    <row r="771" spans="22:24">
      <c r="V771" s="191" t="s">
        <v>345</v>
      </c>
      <c r="W771" s="192" t="s">
        <v>105</v>
      </c>
      <c r="X771" s="192" t="s">
        <v>414</v>
      </c>
    </row>
    <row r="772" spans="22:24">
      <c r="V772" s="191" t="s">
        <v>1403</v>
      </c>
      <c r="W772" s="193" t="s">
        <v>1404</v>
      </c>
      <c r="X772" s="193" t="s">
        <v>414</v>
      </c>
    </row>
    <row r="773" spans="22:24">
      <c r="V773" s="191" t="s">
        <v>1405</v>
      </c>
      <c r="W773" s="192" t="s">
        <v>1406</v>
      </c>
      <c r="X773" s="192" t="s">
        <v>414</v>
      </c>
    </row>
    <row r="774" spans="22:24">
      <c r="V774" s="191" t="s">
        <v>1407</v>
      </c>
      <c r="W774" s="193" t="s">
        <v>106</v>
      </c>
      <c r="X774" s="193" t="s">
        <v>414</v>
      </c>
    </row>
    <row r="775" spans="22:24">
      <c r="V775" s="191" t="s">
        <v>1408</v>
      </c>
      <c r="W775" s="192" t="s">
        <v>1409</v>
      </c>
      <c r="X775" s="192" t="s">
        <v>414</v>
      </c>
    </row>
    <row r="776" spans="22:24">
      <c r="V776" s="191" t="s">
        <v>1410</v>
      </c>
      <c r="W776" s="193" t="s">
        <v>1411</v>
      </c>
      <c r="X776" s="193" t="s">
        <v>414</v>
      </c>
    </row>
    <row r="777" spans="22:24">
      <c r="V777" s="191" t="s">
        <v>1412</v>
      </c>
      <c r="W777" s="192" t="s">
        <v>1413</v>
      </c>
      <c r="X777" s="192" t="s">
        <v>414</v>
      </c>
    </row>
    <row r="778" spans="22:24">
      <c r="V778" s="191" t="s">
        <v>1414</v>
      </c>
      <c r="W778" s="193" t="s">
        <v>1415</v>
      </c>
      <c r="X778" s="193" t="s">
        <v>414</v>
      </c>
    </row>
    <row r="779" spans="22:24">
      <c r="V779" s="191" t="s">
        <v>1416</v>
      </c>
      <c r="W779" s="192" t="s">
        <v>1417</v>
      </c>
      <c r="X779" s="192" t="s">
        <v>414</v>
      </c>
    </row>
    <row r="780" spans="22:24">
      <c r="V780" s="191" t="s">
        <v>1418</v>
      </c>
      <c r="W780" s="193" t="s">
        <v>107</v>
      </c>
      <c r="X780" s="193" t="s">
        <v>414</v>
      </c>
    </row>
    <row r="781" spans="22:24">
      <c r="V781" s="191" t="s">
        <v>1419</v>
      </c>
      <c r="W781" s="192" t="s">
        <v>1420</v>
      </c>
      <c r="X781" s="192" t="s">
        <v>414</v>
      </c>
    </row>
    <row r="782" spans="22:24">
      <c r="V782" s="191" t="s">
        <v>1421</v>
      </c>
      <c r="W782" s="193" t="s">
        <v>1422</v>
      </c>
      <c r="X782" s="193" t="s">
        <v>414</v>
      </c>
    </row>
    <row r="783" spans="22:24">
      <c r="V783" s="191" t="s">
        <v>1423</v>
      </c>
      <c r="W783" s="192" t="s">
        <v>1424</v>
      </c>
      <c r="X783" s="192" t="s">
        <v>414</v>
      </c>
    </row>
    <row r="784" spans="22:24">
      <c r="V784" s="191" t="s">
        <v>1425</v>
      </c>
      <c r="W784" s="193" t="s">
        <v>1426</v>
      </c>
      <c r="X784" s="193" t="s">
        <v>414</v>
      </c>
    </row>
    <row r="785" spans="22:24">
      <c r="V785" s="191" t="s">
        <v>1427</v>
      </c>
      <c r="W785" s="192" t="s">
        <v>1428</v>
      </c>
      <c r="X785" s="192" t="s">
        <v>414</v>
      </c>
    </row>
    <row r="786" spans="22:24">
      <c r="V786" s="191" t="s">
        <v>1429</v>
      </c>
      <c r="W786" s="193" t="s">
        <v>108</v>
      </c>
      <c r="X786" s="193" t="s">
        <v>414</v>
      </c>
    </row>
    <row r="787" spans="22:24">
      <c r="V787" s="191" t="s">
        <v>1430</v>
      </c>
      <c r="W787" s="192" t="s">
        <v>1431</v>
      </c>
      <c r="X787" s="192" t="s">
        <v>414</v>
      </c>
    </row>
    <row r="788" spans="22:24">
      <c r="V788" s="191" t="s">
        <v>1432</v>
      </c>
      <c r="W788" s="193" t="s">
        <v>1433</v>
      </c>
      <c r="X788" s="193" t="s">
        <v>414</v>
      </c>
    </row>
    <row r="789" spans="22:24">
      <c r="V789" s="191" t="s">
        <v>1434</v>
      </c>
      <c r="W789" s="192" t="s">
        <v>109</v>
      </c>
      <c r="X789" s="192" t="s">
        <v>414</v>
      </c>
    </row>
    <row r="790" spans="22:24">
      <c r="V790" s="191" t="s">
        <v>1435</v>
      </c>
      <c r="W790" s="193" t="s">
        <v>110</v>
      </c>
      <c r="X790" s="193" t="s">
        <v>414</v>
      </c>
    </row>
    <row r="791" spans="22:24">
      <c r="V791" s="191" t="s">
        <v>1436</v>
      </c>
      <c r="W791" s="192" t="s">
        <v>1437</v>
      </c>
      <c r="X791" s="192" t="s">
        <v>405</v>
      </c>
    </row>
    <row r="792" spans="22:24">
      <c r="V792" s="191" t="s">
        <v>1438</v>
      </c>
      <c r="W792" s="193" t="s">
        <v>1439</v>
      </c>
      <c r="X792" s="193" t="s">
        <v>405</v>
      </c>
    </row>
    <row r="793" spans="22:24">
      <c r="V793" s="191" t="s">
        <v>1440</v>
      </c>
      <c r="W793" s="192" t="s">
        <v>111</v>
      </c>
      <c r="X793" s="192" t="s">
        <v>405</v>
      </c>
    </row>
    <row r="794" spans="22:24">
      <c r="V794" s="191" t="s">
        <v>1441</v>
      </c>
      <c r="W794" s="193" t="s">
        <v>1442</v>
      </c>
      <c r="X794" s="193" t="s">
        <v>405</v>
      </c>
    </row>
    <row r="795" spans="22:24">
      <c r="V795" s="191" t="s">
        <v>1443</v>
      </c>
      <c r="W795" s="192" t="s">
        <v>1444</v>
      </c>
      <c r="X795" s="192" t="s">
        <v>405</v>
      </c>
    </row>
    <row r="796" spans="22:24">
      <c r="V796" s="191" t="s">
        <v>1445</v>
      </c>
      <c r="W796" s="193" t="s">
        <v>112</v>
      </c>
      <c r="X796" s="193" t="s">
        <v>405</v>
      </c>
    </row>
    <row r="797" spans="22:24">
      <c r="V797" s="191" t="s">
        <v>1446</v>
      </c>
      <c r="W797" s="192" t="s">
        <v>1447</v>
      </c>
      <c r="X797" s="192" t="s">
        <v>405</v>
      </c>
    </row>
    <row r="798" spans="22:24">
      <c r="V798" s="191" t="s">
        <v>346</v>
      </c>
      <c r="W798" s="193" t="s">
        <v>113</v>
      </c>
      <c r="X798" s="193" t="s">
        <v>405</v>
      </c>
    </row>
    <row r="799" spans="22:24">
      <c r="V799" s="191" t="s">
        <v>1448</v>
      </c>
      <c r="W799" s="192" t="s">
        <v>1449</v>
      </c>
      <c r="X799" s="192" t="s">
        <v>405</v>
      </c>
    </row>
    <row r="800" spans="22:24">
      <c r="V800" s="191" t="s">
        <v>1450</v>
      </c>
      <c r="W800" s="193" t="s">
        <v>1451</v>
      </c>
      <c r="X800" s="193" t="s">
        <v>405</v>
      </c>
    </row>
    <row r="801" spans="22:24">
      <c r="V801" s="191" t="s">
        <v>1452</v>
      </c>
      <c r="W801" s="192" t="s">
        <v>114</v>
      </c>
      <c r="X801" s="192" t="s">
        <v>405</v>
      </c>
    </row>
    <row r="802" spans="22:24">
      <c r="V802" s="194" t="s">
        <v>1453</v>
      </c>
      <c r="W802" s="193" t="s">
        <v>1454</v>
      </c>
      <c r="X802" s="193" t="s">
        <v>405</v>
      </c>
    </row>
    <row r="803" spans="22:24">
      <c r="V803" s="191" t="s">
        <v>1455</v>
      </c>
      <c r="W803" s="192" t="s">
        <v>115</v>
      </c>
      <c r="X803" s="192" t="s">
        <v>405</v>
      </c>
    </row>
    <row r="804" spans="22:24">
      <c r="V804" s="194" t="s">
        <v>1456</v>
      </c>
      <c r="W804" s="193" t="s">
        <v>1457</v>
      </c>
      <c r="X804" s="193" t="s">
        <v>405</v>
      </c>
    </row>
    <row r="805" spans="22:24">
      <c r="V805" s="194" t="s">
        <v>1458</v>
      </c>
      <c r="W805" s="192" t="s">
        <v>116</v>
      </c>
      <c r="X805" s="192" t="s">
        <v>405</v>
      </c>
    </row>
    <row r="806" spans="22:24">
      <c r="V806" s="191" t="s">
        <v>1459</v>
      </c>
      <c r="W806" s="193" t="s">
        <v>1460</v>
      </c>
      <c r="X806" s="193" t="s">
        <v>405</v>
      </c>
    </row>
    <row r="807" spans="22:24">
      <c r="V807" s="191" t="s">
        <v>1461</v>
      </c>
      <c r="W807" s="192" t="s">
        <v>117</v>
      </c>
      <c r="X807" s="192" t="s">
        <v>405</v>
      </c>
    </row>
    <row r="808" spans="22:24">
      <c r="V808" s="191" t="s">
        <v>1462</v>
      </c>
      <c r="W808" s="193" t="s">
        <v>1463</v>
      </c>
      <c r="X808" s="193" t="s">
        <v>405</v>
      </c>
    </row>
    <row r="809" spans="22:24">
      <c r="V809" s="194" t="s">
        <v>1464</v>
      </c>
      <c r="W809" s="192" t="s">
        <v>118</v>
      </c>
      <c r="X809" s="192" t="s">
        <v>405</v>
      </c>
    </row>
    <row r="810" spans="22:24">
      <c r="V810" s="191" t="s">
        <v>1465</v>
      </c>
      <c r="W810" s="193" t="s">
        <v>119</v>
      </c>
      <c r="X810" s="193" t="s">
        <v>405</v>
      </c>
    </row>
    <row r="811" spans="22:24">
      <c r="V811" s="191" t="s">
        <v>1466</v>
      </c>
      <c r="W811" s="192" t="s">
        <v>120</v>
      </c>
      <c r="X811" s="192" t="s">
        <v>405</v>
      </c>
    </row>
    <row r="812" spans="22:24">
      <c r="V812" s="191" t="s">
        <v>1467</v>
      </c>
      <c r="W812" s="193" t="s">
        <v>121</v>
      </c>
      <c r="X812" s="193" t="s">
        <v>405</v>
      </c>
    </row>
    <row r="813" spans="22:24">
      <c r="V813" s="191" t="s">
        <v>1468</v>
      </c>
      <c r="W813" s="192" t="s">
        <v>1469</v>
      </c>
      <c r="X813" s="192" t="s">
        <v>405</v>
      </c>
    </row>
    <row r="814" spans="22:24">
      <c r="V814" s="191" t="s">
        <v>1470</v>
      </c>
      <c r="W814" s="193" t="s">
        <v>1471</v>
      </c>
      <c r="X814" s="193" t="s">
        <v>405</v>
      </c>
    </row>
    <row r="815" spans="22:24">
      <c r="V815" s="191" t="s">
        <v>1472</v>
      </c>
      <c r="W815" s="192" t="s">
        <v>1473</v>
      </c>
      <c r="X815" s="192" t="s">
        <v>405</v>
      </c>
    </row>
    <row r="816" spans="22:24">
      <c r="V816" s="194" t="s">
        <v>1474</v>
      </c>
      <c r="W816" s="193" t="s">
        <v>1475</v>
      </c>
      <c r="X816" s="193" t="s">
        <v>405</v>
      </c>
    </row>
    <row r="817" spans="22:24">
      <c r="V817" s="191" t="s">
        <v>1476</v>
      </c>
      <c r="W817" s="192" t="s">
        <v>1477</v>
      </c>
      <c r="X817" s="192" t="s">
        <v>405</v>
      </c>
    </row>
    <row r="818" spans="22:24">
      <c r="V818" s="194" t="s">
        <v>1478</v>
      </c>
      <c r="W818" s="193" t="s">
        <v>122</v>
      </c>
      <c r="X818" s="193" t="s">
        <v>405</v>
      </c>
    </row>
    <row r="819" spans="22:24">
      <c r="V819" s="191" t="s">
        <v>1479</v>
      </c>
      <c r="W819" s="192" t="s">
        <v>123</v>
      </c>
      <c r="X819" s="192" t="s">
        <v>405</v>
      </c>
    </row>
    <row r="820" spans="22:24">
      <c r="V820" s="191" t="s">
        <v>1480</v>
      </c>
      <c r="W820" s="193" t="s">
        <v>124</v>
      </c>
      <c r="X820" s="193" t="s">
        <v>405</v>
      </c>
    </row>
    <row r="821" spans="22:24">
      <c r="V821" s="194" t="s">
        <v>1481</v>
      </c>
      <c r="W821" s="192" t="s">
        <v>125</v>
      </c>
      <c r="X821" s="192" t="s">
        <v>405</v>
      </c>
    </row>
    <row r="822" spans="22:24">
      <c r="V822" s="191" t="s">
        <v>1482</v>
      </c>
      <c r="W822" s="193" t="s">
        <v>1483</v>
      </c>
      <c r="X822" s="193" t="s">
        <v>405</v>
      </c>
    </row>
    <row r="823" spans="22:24">
      <c r="V823" s="195" t="s">
        <v>1484</v>
      </c>
      <c r="W823" s="192" t="s">
        <v>126</v>
      </c>
      <c r="X823" s="192" t="s">
        <v>405</v>
      </c>
    </row>
    <row r="824" spans="22:24">
      <c r="V824" s="191" t="s">
        <v>1485</v>
      </c>
      <c r="W824" s="193" t="s">
        <v>1486</v>
      </c>
      <c r="X824" s="193" t="s">
        <v>405</v>
      </c>
    </row>
    <row r="825" spans="22:24">
      <c r="V825" s="195" t="s">
        <v>1487</v>
      </c>
      <c r="W825" s="192" t="s">
        <v>127</v>
      </c>
      <c r="X825" s="192" t="s">
        <v>405</v>
      </c>
    </row>
    <row r="826" spans="22:24">
      <c r="V826" s="191" t="s">
        <v>1488</v>
      </c>
      <c r="W826" s="193" t="s">
        <v>1489</v>
      </c>
      <c r="X826" s="193" t="s">
        <v>418</v>
      </c>
    </row>
    <row r="827" spans="22:24">
      <c r="V827" s="191" t="s">
        <v>347</v>
      </c>
      <c r="W827" s="192" t="s">
        <v>1489</v>
      </c>
      <c r="X827" s="192" t="s">
        <v>418</v>
      </c>
    </row>
    <row r="828" spans="22:24">
      <c r="V828" s="191" t="s">
        <v>348</v>
      </c>
      <c r="W828" s="193" t="s">
        <v>1489</v>
      </c>
      <c r="X828" s="193" t="s">
        <v>418</v>
      </c>
    </row>
    <row r="829" spans="22:24">
      <c r="V829" s="191" t="s">
        <v>349</v>
      </c>
      <c r="W829" s="192" t="s">
        <v>1489</v>
      </c>
      <c r="X829" s="192" t="s">
        <v>418</v>
      </c>
    </row>
    <row r="830" spans="22:24">
      <c r="V830" s="191" t="s">
        <v>350</v>
      </c>
      <c r="W830" s="193" t="s">
        <v>1489</v>
      </c>
      <c r="X830" s="193" t="s">
        <v>418</v>
      </c>
    </row>
    <row r="831" spans="22:24">
      <c r="V831" s="191" t="s">
        <v>351</v>
      </c>
      <c r="W831" s="192" t="s">
        <v>1489</v>
      </c>
      <c r="X831" s="192" t="s">
        <v>418</v>
      </c>
    </row>
    <row r="832" spans="22:24">
      <c r="V832" s="191" t="s">
        <v>352</v>
      </c>
      <c r="W832" s="193" t="s">
        <v>1489</v>
      </c>
      <c r="X832" s="193" t="s">
        <v>418</v>
      </c>
    </row>
    <row r="833" spans="22:24">
      <c r="V833" s="191" t="s">
        <v>353</v>
      </c>
      <c r="W833" s="192" t="s">
        <v>1489</v>
      </c>
      <c r="X833" s="192" t="s">
        <v>418</v>
      </c>
    </row>
    <row r="834" spans="22:24">
      <c r="V834" s="191" t="s">
        <v>354</v>
      </c>
      <c r="W834" s="193" t="s">
        <v>1489</v>
      </c>
      <c r="X834" s="193" t="s">
        <v>418</v>
      </c>
    </row>
    <row r="835" spans="22:24">
      <c r="V835" s="191" t="s">
        <v>355</v>
      </c>
      <c r="W835" s="192" t="s">
        <v>1489</v>
      </c>
      <c r="X835" s="192" t="s">
        <v>418</v>
      </c>
    </row>
    <row r="836" spans="22:24">
      <c r="V836" s="191" t="s">
        <v>356</v>
      </c>
      <c r="W836" s="193" t="s">
        <v>1489</v>
      </c>
      <c r="X836" s="193" t="s">
        <v>418</v>
      </c>
    </row>
    <row r="837" spans="22:24">
      <c r="V837" s="191" t="s">
        <v>357</v>
      </c>
      <c r="W837" s="192" t="s">
        <v>1489</v>
      </c>
      <c r="X837" s="192" t="s">
        <v>418</v>
      </c>
    </row>
    <row r="838" spans="22:24">
      <c r="V838" s="191" t="s">
        <v>358</v>
      </c>
      <c r="W838" s="193" t="s">
        <v>1489</v>
      </c>
      <c r="X838" s="193" t="s">
        <v>418</v>
      </c>
    </row>
    <row r="839" spans="22:24">
      <c r="V839" s="191" t="s">
        <v>359</v>
      </c>
      <c r="W839" s="192" t="s">
        <v>1489</v>
      </c>
      <c r="X839" s="192" t="s">
        <v>418</v>
      </c>
    </row>
    <row r="840" spans="22:24">
      <c r="V840" s="191" t="s">
        <v>360</v>
      </c>
      <c r="W840" s="193" t="s">
        <v>1489</v>
      </c>
      <c r="X840" s="193" t="s">
        <v>418</v>
      </c>
    </row>
    <row r="841" spans="22:24">
      <c r="V841" s="191" t="s">
        <v>361</v>
      </c>
      <c r="W841" s="192" t="s">
        <v>1489</v>
      </c>
      <c r="X841" s="192" t="s">
        <v>418</v>
      </c>
    </row>
    <row r="842" spans="22:24">
      <c r="V842" s="191" t="s">
        <v>362</v>
      </c>
      <c r="W842" s="193" t="s">
        <v>1489</v>
      </c>
      <c r="X842" s="193" t="s">
        <v>418</v>
      </c>
    </row>
    <row r="843" spans="22:24">
      <c r="V843" s="194" t="s">
        <v>1490</v>
      </c>
      <c r="W843" s="192" t="s">
        <v>1491</v>
      </c>
      <c r="X843" s="192" t="s">
        <v>418</v>
      </c>
    </row>
    <row r="844" spans="22:24">
      <c r="V844" s="194" t="s">
        <v>1492</v>
      </c>
      <c r="W844" s="193" t="s">
        <v>128</v>
      </c>
      <c r="X844" s="193" t="s">
        <v>418</v>
      </c>
    </row>
    <row r="845" spans="22:24">
      <c r="V845" s="194" t="s">
        <v>1493</v>
      </c>
      <c r="W845" s="192" t="s">
        <v>1494</v>
      </c>
      <c r="X845" s="192" t="s">
        <v>418</v>
      </c>
    </row>
    <row r="846" spans="22:24">
      <c r="V846" s="194" t="s">
        <v>1495</v>
      </c>
      <c r="W846" s="193" t="s">
        <v>1496</v>
      </c>
      <c r="X846" s="193" t="s">
        <v>418</v>
      </c>
    </row>
    <row r="847" spans="22:24">
      <c r="V847" s="191" t="s">
        <v>1497</v>
      </c>
      <c r="W847" s="192" t="s">
        <v>1498</v>
      </c>
      <c r="X847" s="192" t="s">
        <v>418</v>
      </c>
    </row>
    <row r="848" spans="22:24">
      <c r="V848" s="191" t="s">
        <v>1499</v>
      </c>
      <c r="W848" s="193" t="s">
        <v>1500</v>
      </c>
      <c r="X848" s="193" t="s">
        <v>418</v>
      </c>
    </row>
    <row r="849" spans="22:24">
      <c r="V849" s="194" t="s">
        <v>1501</v>
      </c>
      <c r="W849" s="192" t="s">
        <v>1502</v>
      </c>
      <c r="X849" s="192" t="s">
        <v>418</v>
      </c>
    </row>
    <row r="850" spans="22:24">
      <c r="V850" s="194" t="s">
        <v>1503</v>
      </c>
      <c r="W850" s="193" t="s">
        <v>129</v>
      </c>
      <c r="X850" s="193" t="s">
        <v>418</v>
      </c>
    </row>
    <row r="851" spans="22:24">
      <c r="V851" s="194" t="s">
        <v>363</v>
      </c>
      <c r="W851" s="192" t="s">
        <v>130</v>
      </c>
      <c r="X851" s="192" t="s">
        <v>418</v>
      </c>
    </row>
    <row r="852" spans="22:24">
      <c r="V852" s="191" t="s">
        <v>1504</v>
      </c>
      <c r="W852" s="193" t="s">
        <v>1505</v>
      </c>
      <c r="X852" s="193" t="s">
        <v>418</v>
      </c>
    </row>
    <row r="853" spans="22:24">
      <c r="V853" s="191" t="s">
        <v>1506</v>
      </c>
      <c r="W853" s="192" t="s">
        <v>1507</v>
      </c>
      <c r="X853" s="192" t="s">
        <v>418</v>
      </c>
    </row>
    <row r="854" spans="22:24">
      <c r="V854" s="191" t="s">
        <v>1508</v>
      </c>
      <c r="W854" s="193" t="s">
        <v>1509</v>
      </c>
      <c r="X854" s="193" t="s">
        <v>418</v>
      </c>
    </row>
    <row r="855" spans="22:24">
      <c r="V855" s="191" t="s">
        <v>1510</v>
      </c>
      <c r="W855" s="192" t="s">
        <v>1511</v>
      </c>
      <c r="X855" s="192" t="s">
        <v>418</v>
      </c>
    </row>
    <row r="856" spans="22:24">
      <c r="V856" s="191" t="s">
        <v>1512</v>
      </c>
      <c r="W856" s="193" t="s">
        <v>1513</v>
      </c>
      <c r="X856" s="193" t="s">
        <v>418</v>
      </c>
    </row>
    <row r="857" spans="22:24">
      <c r="V857" s="191" t="s">
        <v>1514</v>
      </c>
      <c r="W857" s="192" t="s">
        <v>1515</v>
      </c>
      <c r="X857" s="192" t="s">
        <v>418</v>
      </c>
    </row>
    <row r="858" spans="22:24">
      <c r="V858" s="191" t="s">
        <v>1516</v>
      </c>
      <c r="W858" s="193" t="s">
        <v>1517</v>
      </c>
      <c r="X858" s="193" t="s">
        <v>418</v>
      </c>
    </row>
    <row r="859" spans="22:24">
      <c r="V859" s="194" t="s">
        <v>1518</v>
      </c>
      <c r="W859" s="192" t="s">
        <v>1519</v>
      </c>
      <c r="X859" s="192" t="s">
        <v>418</v>
      </c>
    </row>
    <row r="860" spans="22:24">
      <c r="V860" s="194" t="s">
        <v>1520</v>
      </c>
      <c r="W860" s="193" t="s">
        <v>1521</v>
      </c>
      <c r="X860" s="193" t="s">
        <v>418</v>
      </c>
    </row>
    <row r="861" spans="22:24">
      <c r="V861" s="194" t="s">
        <v>1522</v>
      </c>
      <c r="W861" s="192" t="s">
        <v>1523</v>
      </c>
      <c r="X861" s="192" t="s">
        <v>418</v>
      </c>
    </row>
    <row r="862" spans="22:24">
      <c r="V862" s="191" t="s">
        <v>1524</v>
      </c>
      <c r="W862" s="193" t="s">
        <v>131</v>
      </c>
      <c r="X862" s="193" t="s">
        <v>418</v>
      </c>
    </row>
    <row r="863" spans="22:24">
      <c r="V863" s="191" t="s">
        <v>1525</v>
      </c>
      <c r="W863" s="192" t="s">
        <v>1526</v>
      </c>
      <c r="X863" s="192" t="s">
        <v>418</v>
      </c>
    </row>
    <row r="864" spans="22:24">
      <c r="V864" s="191" t="s">
        <v>1527</v>
      </c>
      <c r="W864" s="193" t="s">
        <v>132</v>
      </c>
      <c r="X864" s="193" t="s">
        <v>418</v>
      </c>
    </row>
    <row r="865" spans="22:24">
      <c r="V865" s="194" t="s">
        <v>1528</v>
      </c>
      <c r="W865" s="192" t="s">
        <v>1529</v>
      </c>
      <c r="X865" s="192" t="s">
        <v>418</v>
      </c>
    </row>
    <row r="866" spans="22:24">
      <c r="V866" s="191" t="s">
        <v>1530</v>
      </c>
      <c r="W866" s="193" t="s">
        <v>1531</v>
      </c>
      <c r="X866" s="193" t="s">
        <v>418</v>
      </c>
    </row>
    <row r="867" spans="22:24">
      <c r="V867" s="191" t="s">
        <v>1532</v>
      </c>
      <c r="W867" s="192" t="s">
        <v>1533</v>
      </c>
      <c r="X867" s="192" t="s">
        <v>418</v>
      </c>
    </row>
    <row r="868" spans="22:24">
      <c r="V868" s="191" t="s">
        <v>1534</v>
      </c>
      <c r="W868" s="193" t="s">
        <v>1535</v>
      </c>
      <c r="X868" s="193" t="s">
        <v>418</v>
      </c>
    </row>
    <row r="869" spans="22:24">
      <c r="V869" s="191" t="s">
        <v>1536</v>
      </c>
      <c r="W869" s="192" t="s">
        <v>1537</v>
      </c>
      <c r="X869" s="192" t="s">
        <v>418</v>
      </c>
    </row>
    <row r="870" spans="22:24">
      <c r="V870" s="191" t="s">
        <v>1538</v>
      </c>
      <c r="W870" s="193" t="s">
        <v>1539</v>
      </c>
      <c r="X870" s="193" t="s">
        <v>418</v>
      </c>
    </row>
    <row r="871" spans="22:24">
      <c r="V871" s="191" t="s">
        <v>1540</v>
      </c>
      <c r="W871" s="192" t="s">
        <v>1541</v>
      </c>
      <c r="X871" s="192" t="s">
        <v>418</v>
      </c>
    </row>
    <row r="872" spans="22:24">
      <c r="V872" s="191" t="s">
        <v>1542</v>
      </c>
      <c r="W872" s="193" t="s">
        <v>1543</v>
      </c>
      <c r="X872" s="193" t="s">
        <v>418</v>
      </c>
    </row>
    <row r="873" spans="22:24">
      <c r="V873" s="191" t="s">
        <v>1544</v>
      </c>
      <c r="W873" s="192" t="s">
        <v>1545</v>
      </c>
      <c r="X873" s="192" t="s">
        <v>418</v>
      </c>
    </row>
    <row r="874" spans="22:24">
      <c r="V874" s="191" t="s">
        <v>1546</v>
      </c>
      <c r="W874" s="193" t="s">
        <v>1547</v>
      </c>
      <c r="X874" s="193" t="s">
        <v>418</v>
      </c>
    </row>
    <row r="875" spans="22:24">
      <c r="V875" s="194" t="s">
        <v>1548</v>
      </c>
      <c r="W875" s="192" t="s">
        <v>1549</v>
      </c>
      <c r="X875" s="192" t="s">
        <v>418</v>
      </c>
    </row>
    <row r="876" spans="22:24">
      <c r="V876" s="194" t="s">
        <v>1550</v>
      </c>
      <c r="W876" s="193" t="s">
        <v>133</v>
      </c>
      <c r="X876" s="193" t="s">
        <v>418</v>
      </c>
    </row>
    <row r="877" spans="22:24">
      <c r="V877" s="194" t="s">
        <v>1551</v>
      </c>
      <c r="W877" s="192" t="s">
        <v>1552</v>
      </c>
      <c r="X877" s="192" t="s">
        <v>418</v>
      </c>
    </row>
    <row r="878" spans="22:24">
      <c r="V878" s="194" t="s">
        <v>1553</v>
      </c>
      <c r="W878" s="193" t="s">
        <v>1554</v>
      </c>
      <c r="X878" s="193" t="s">
        <v>418</v>
      </c>
    </row>
    <row r="879" spans="22:24">
      <c r="V879" s="194" t="s">
        <v>1555</v>
      </c>
      <c r="W879" s="192" t="s">
        <v>1556</v>
      </c>
      <c r="X879" s="192" t="s">
        <v>418</v>
      </c>
    </row>
    <row r="880" spans="22:24">
      <c r="V880" s="194" t="s">
        <v>1557</v>
      </c>
      <c r="W880" s="193" t="s">
        <v>1558</v>
      </c>
      <c r="X880" s="193" t="s">
        <v>418</v>
      </c>
    </row>
    <row r="881" spans="22:24">
      <c r="V881" s="194" t="s">
        <v>1559</v>
      </c>
      <c r="W881" s="192" t="s">
        <v>1560</v>
      </c>
      <c r="X881" s="192" t="s">
        <v>418</v>
      </c>
    </row>
    <row r="882" spans="22:24">
      <c r="V882" s="194" t="s">
        <v>1561</v>
      </c>
      <c r="W882" s="193" t="s">
        <v>1562</v>
      </c>
      <c r="X882" s="193" t="s">
        <v>418</v>
      </c>
    </row>
    <row r="883" spans="22:24">
      <c r="V883" s="195" t="s">
        <v>1563</v>
      </c>
      <c r="W883" s="192" t="s">
        <v>134</v>
      </c>
      <c r="X883" s="192" t="s">
        <v>418</v>
      </c>
    </row>
    <row r="884" spans="22:24">
      <c r="V884" s="194" t="s">
        <v>1564</v>
      </c>
      <c r="W884" s="193" t="s">
        <v>1565</v>
      </c>
      <c r="X884" s="193" t="s">
        <v>418</v>
      </c>
    </row>
    <row r="885" spans="22:24">
      <c r="V885" s="194" t="s">
        <v>1566</v>
      </c>
      <c r="W885" s="192" t="s">
        <v>135</v>
      </c>
      <c r="X885" s="192" t="s">
        <v>418</v>
      </c>
    </row>
    <row r="886" spans="22:24">
      <c r="V886" s="194" t="s">
        <v>1567</v>
      </c>
      <c r="W886" s="193" t="s">
        <v>1568</v>
      </c>
      <c r="X886" s="193" t="s">
        <v>418</v>
      </c>
    </row>
    <row r="887" spans="22:24">
      <c r="V887" s="194" t="s">
        <v>1569</v>
      </c>
      <c r="W887" s="192" t="s">
        <v>1570</v>
      </c>
      <c r="X887" s="192" t="s">
        <v>418</v>
      </c>
    </row>
    <row r="888" spans="22:24">
      <c r="V888" s="194" t="s">
        <v>1571</v>
      </c>
      <c r="W888" s="193" t="s">
        <v>136</v>
      </c>
      <c r="X888" s="193" t="s">
        <v>418</v>
      </c>
    </row>
    <row r="889" spans="22:24">
      <c r="V889" s="194" t="s">
        <v>1572</v>
      </c>
      <c r="W889" s="192" t="s">
        <v>1573</v>
      </c>
      <c r="X889" s="192" t="s">
        <v>418</v>
      </c>
    </row>
    <row r="890" spans="22:24">
      <c r="V890" s="194" t="s">
        <v>1574</v>
      </c>
      <c r="W890" s="193" t="s">
        <v>1575</v>
      </c>
      <c r="X890" s="193" t="s">
        <v>418</v>
      </c>
    </row>
    <row r="891" spans="22:24">
      <c r="V891" s="191" t="s">
        <v>1576</v>
      </c>
      <c r="W891" s="192" t="s">
        <v>1577</v>
      </c>
      <c r="X891" s="192" t="s">
        <v>418</v>
      </c>
    </row>
    <row r="892" spans="22:24">
      <c r="V892" s="194" t="s">
        <v>1578</v>
      </c>
      <c r="W892" s="192" t="s">
        <v>1579</v>
      </c>
      <c r="X892" s="192" t="s">
        <v>418</v>
      </c>
    </row>
    <row r="893" spans="22:24">
      <c r="V893" s="194" t="s">
        <v>1580</v>
      </c>
      <c r="W893" s="193" t="s">
        <v>1581</v>
      </c>
      <c r="X893" s="193" t="s">
        <v>418</v>
      </c>
    </row>
    <row r="894" spans="22:24">
      <c r="V894" s="194" t="s">
        <v>1582</v>
      </c>
      <c r="W894" s="192" t="s">
        <v>1583</v>
      </c>
      <c r="X894" s="192" t="s">
        <v>418</v>
      </c>
    </row>
    <row r="895" spans="22:24">
      <c r="V895" s="194" t="s">
        <v>1584</v>
      </c>
      <c r="W895" s="198" t="s">
        <v>1585</v>
      </c>
      <c r="X895" s="198" t="s">
        <v>418</v>
      </c>
    </row>
    <row r="896" spans="22:24">
      <c r="V896" s="194" t="s">
        <v>1586</v>
      </c>
      <c r="W896" s="198" t="s">
        <v>137</v>
      </c>
      <c r="X896" s="198" t="s">
        <v>418</v>
      </c>
    </row>
    <row r="897" spans="22:24">
      <c r="V897" s="191" t="s">
        <v>1587</v>
      </c>
      <c r="W897" s="198" t="s">
        <v>1588</v>
      </c>
      <c r="X897" s="198" t="s">
        <v>418</v>
      </c>
    </row>
    <row r="898" spans="22:24">
      <c r="V898" s="191" t="s">
        <v>364</v>
      </c>
      <c r="W898" s="198" t="s">
        <v>1588</v>
      </c>
      <c r="X898" s="198" t="s">
        <v>418</v>
      </c>
    </row>
    <row r="899" spans="22:24">
      <c r="V899" s="191" t="s">
        <v>1589</v>
      </c>
      <c r="W899" s="198" t="s">
        <v>1590</v>
      </c>
      <c r="X899" s="198" t="s">
        <v>418</v>
      </c>
    </row>
    <row r="900" spans="22:24">
      <c r="V900" s="191" t="s">
        <v>1591</v>
      </c>
      <c r="W900" s="198" t="s">
        <v>1592</v>
      </c>
      <c r="X900" s="198" t="s">
        <v>418</v>
      </c>
    </row>
    <row r="901" spans="22:24">
      <c r="V901" s="191" t="s">
        <v>1593</v>
      </c>
      <c r="W901" s="198" t="s">
        <v>138</v>
      </c>
      <c r="X901" s="198" t="s">
        <v>418</v>
      </c>
    </row>
    <row r="902" spans="22:24">
      <c r="V902" s="191" t="s">
        <v>1594</v>
      </c>
      <c r="W902" s="198" t="s">
        <v>1595</v>
      </c>
      <c r="X902" s="198" t="s">
        <v>418</v>
      </c>
    </row>
    <row r="903" spans="22:24">
      <c r="V903" s="191" t="s">
        <v>1596</v>
      </c>
      <c r="W903" s="198" t="s">
        <v>1597</v>
      </c>
      <c r="X903" s="198" t="s">
        <v>418</v>
      </c>
    </row>
    <row r="904" spans="22:24">
      <c r="V904" s="191" t="s">
        <v>1598</v>
      </c>
      <c r="W904" s="198" t="s">
        <v>1599</v>
      </c>
      <c r="X904" s="198" t="s">
        <v>418</v>
      </c>
    </row>
    <row r="905" spans="22:24">
      <c r="V905" s="191" t="s">
        <v>1600</v>
      </c>
      <c r="W905" s="198" t="s">
        <v>1601</v>
      </c>
      <c r="X905" s="198" t="s">
        <v>418</v>
      </c>
    </row>
    <row r="906" spans="22:24">
      <c r="V906" s="191" t="s">
        <v>1602</v>
      </c>
      <c r="W906" s="198" t="s">
        <v>1603</v>
      </c>
      <c r="X906" s="198" t="s">
        <v>418</v>
      </c>
    </row>
    <row r="907" spans="22:24">
      <c r="V907" s="196" t="s">
        <v>1604</v>
      </c>
      <c r="W907" s="198" t="s">
        <v>1605</v>
      </c>
      <c r="X907" s="198" t="s">
        <v>418</v>
      </c>
    </row>
    <row r="908" spans="22:24">
      <c r="V908" s="191" t="s">
        <v>1606</v>
      </c>
      <c r="W908" s="198" t="s">
        <v>1607</v>
      </c>
      <c r="X908" s="198" t="s">
        <v>418</v>
      </c>
    </row>
    <row r="909" spans="22:24">
      <c r="V909" s="191" t="s">
        <v>1608</v>
      </c>
      <c r="W909" s="198" t="s">
        <v>1609</v>
      </c>
      <c r="X909" s="198" t="s">
        <v>418</v>
      </c>
    </row>
    <row r="910" spans="22:24">
      <c r="V910" s="191" t="s">
        <v>1610</v>
      </c>
      <c r="W910" s="198" t="s">
        <v>1611</v>
      </c>
      <c r="X910" s="198" t="s">
        <v>418</v>
      </c>
    </row>
    <row r="911" spans="22:24">
      <c r="V911" s="191" t="s">
        <v>1612</v>
      </c>
      <c r="W911" s="198" t="s">
        <v>139</v>
      </c>
      <c r="X911" s="198" t="s">
        <v>418</v>
      </c>
    </row>
    <row r="912" spans="22:24">
      <c r="V912" s="191" t="s">
        <v>1613</v>
      </c>
      <c r="W912" s="198" t="s">
        <v>1614</v>
      </c>
      <c r="X912" s="198" t="s">
        <v>418</v>
      </c>
    </row>
    <row r="913" spans="22:24">
      <c r="V913" s="191" t="s">
        <v>365</v>
      </c>
      <c r="W913" s="198" t="s">
        <v>140</v>
      </c>
      <c r="X913" s="198" t="s">
        <v>418</v>
      </c>
    </row>
    <row r="914" spans="22:24">
      <c r="V914" s="191" t="s">
        <v>1615</v>
      </c>
      <c r="W914" s="198" t="s">
        <v>141</v>
      </c>
      <c r="X914" s="198" t="s">
        <v>418</v>
      </c>
    </row>
    <row r="915" spans="22:24">
      <c r="V915" s="191" t="s">
        <v>1616</v>
      </c>
      <c r="W915" s="198" t="s">
        <v>142</v>
      </c>
      <c r="X915" s="198" t="s">
        <v>418</v>
      </c>
    </row>
    <row r="916" spans="22:24">
      <c r="V916" s="196" t="s">
        <v>1617</v>
      </c>
      <c r="W916" s="198" t="s">
        <v>1618</v>
      </c>
      <c r="X916" s="198" t="s">
        <v>418</v>
      </c>
    </row>
    <row r="917" spans="22:24">
      <c r="V917" s="191" t="s">
        <v>366</v>
      </c>
      <c r="W917" s="198" t="s">
        <v>141</v>
      </c>
      <c r="X917" s="198" t="s">
        <v>418</v>
      </c>
    </row>
    <row r="918" spans="22:24">
      <c r="V918" s="191" t="s">
        <v>1619</v>
      </c>
      <c r="W918" s="198" t="s">
        <v>1620</v>
      </c>
      <c r="X918" s="198" t="s">
        <v>418</v>
      </c>
    </row>
    <row r="919" spans="22:24">
      <c r="V919" s="191" t="s">
        <v>1621</v>
      </c>
      <c r="W919" s="198" t="s">
        <v>1622</v>
      </c>
      <c r="X919" s="198" t="s">
        <v>418</v>
      </c>
    </row>
    <row r="920" spans="22:24">
      <c r="V920" s="191" t="s">
        <v>1623</v>
      </c>
      <c r="W920" s="198" t="s">
        <v>1624</v>
      </c>
      <c r="X920" s="198" t="s">
        <v>418</v>
      </c>
    </row>
    <row r="921" spans="22:24">
      <c r="V921" s="196" t="s">
        <v>1625</v>
      </c>
      <c r="W921" s="198" t="s">
        <v>1626</v>
      </c>
      <c r="X921" s="198" t="s">
        <v>418</v>
      </c>
    </row>
    <row r="922" spans="22:24">
      <c r="V922" s="196" t="s">
        <v>1627</v>
      </c>
      <c r="W922" s="198" t="s">
        <v>1628</v>
      </c>
      <c r="X922" s="198" t="s">
        <v>418</v>
      </c>
    </row>
    <row r="923" spans="22:24">
      <c r="V923" s="191" t="s">
        <v>1629</v>
      </c>
      <c r="W923" s="198" t="s">
        <v>1630</v>
      </c>
      <c r="X923" s="198" t="s">
        <v>418</v>
      </c>
    </row>
    <row r="924" spans="22:24">
      <c r="V924" s="191" t="s">
        <v>1631</v>
      </c>
      <c r="W924" s="198" t="s">
        <v>1632</v>
      </c>
      <c r="X924" s="198" t="s">
        <v>143</v>
      </c>
    </row>
    <row r="925" spans="22:24">
      <c r="V925" s="191" t="s">
        <v>1633</v>
      </c>
      <c r="W925" s="198" t="s">
        <v>144</v>
      </c>
      <c r="X925" s="198" t="s">
        <v>143</v>
      </c>
    </row>
    <row r="926" spans="22:24">
      <c r="V926" s="191" t="s">
        <v>367</v>
      </c>
      <c r="W926" s="198" t="s">
        <v>144</v>
      </c>
      <c r="X926" s="198" t="s">
        <v>143</v>
      </c>
    </row>
    <row r="927" spans="22:24">
      <c r="V927" s="191" t="s">
        <v>368</v>
      </c>
      <c r="W927" s="198" t="s">
        <v>144</v>
      </c>
      <c r="X927" s="198" t="s">
        <v>143</v>
      </c>
    </row>
    <row r="928" spans="22:24">
      <c r="V928" s="191" t="s">
        <v>369</v>
      </c>
      <c r="W928" s="198" t="s">
        <v>144</v>
      </c>
      <c r="X928" s="198" t="s">
        <v>143</v>
      </c>
    </row>
    <row r="929" spans="22:24">
      <c r="V929" s="191" t="s">
        <v>370</v>
      </c>
      <c r="W929" s="198" t="s">
        <v>144</v>
      </c>
      <c r="X929" s="198" t="s">
        <v>143</v>
      </c>
    </row>
    <row r="930" spans="22:24">
      <c r="V930" s="191" t="s">
        <v>371</v>
      </c>
      <c r="W930" s="198" t="s">
        <v>144</v>
      </c>
      <c r="X930" s="198" t="s">
        <v>143</v>
      </c>
    </row>
    <row r="931" spans="22:24">
      <c r="V931" s="191" t="s">
        <v>372</v>
      </c>
      <c r="W931" s="198" t="s">
        <v>144</v>
      </c>
      <c r="X931" s="198" t="s">
        <v>143</v>
      </c>
    </row>
    <row r="932" spans="22:24">
      <c r="V932" s="191" t="s">
        <v>373</v>
      </c>
      <c r="W932" s="198" t="s">
        <v>144</v>
      </c>
      <c r="X932" s="198" t="s">
        <v>143</v>
      </c>
    </row>
    <row r="933" spans="22:24">
      <c r="V933" s="191" t="s">
        <v>374</v>
      </c>
      <c r="W933" s="198" t="s">
        <v>144</v>
      </c>
      <c r="X933" s="198" t="s">
        <v>143</v>
      </c>
    </row>
    <row r="934" spans="22:24">
      <c r="V934" s="191" t="s">
        <v>1634</v>
      </c>
      <c r="W934" s="198" t="s">
        <v>1635</v>
      </c>
      <c r="X934" s="198" t="s">
        <v>143</v>
      </c>
    </row>
    <row r="935" spans="22:24">
      <c r="V935" s="191" t="s">
        <v>1636</v>
      </c>
      <c r="W935" s="198" t="s">
        <v>145</v>
      </c>
      <c r="X935" s="198" t="s">
        <v>143</v>
      </c>
    </row>
    <row r="936" spans="22:24">
      <c r="V936" s="191" t="s">
        <v>1637</v>
      </c>
      <c r="W936" s="198" t="s">
        <v>1638</v>
      </c>
      <c r="X936" s="198" t="s">
        <v>143</v>
      </c>
    </row>
    <row r="937" spans="22:24">
      <c r="V937" s="191" t="s">
        <v>1639</v>
      </c>
      <c r="W937" s="198" t="s">
        <v>1640</v>
      </c>
      <c r="X937" s="198" t="s">
        <v>143</v>
      </c>
    </row>
    <row r="938" spans="22:24">
      <c r="V938" s="191" t="s">
        <v>1641</v>
      </c>
      <c r="W938" s="198" t="s">
        <v>1642</v>
      </c>
      <c r="X938" s="198" t="s">
        <v>143</v>
      </c>
    </row>
    <row r="939" spans="22:24">
      <c r="V939" s="191" t="s">
        <v>1643</v>
      </c>
      <c r="W939" s="198" t="s">
        <v>146</v>
      </c>
      <c r="X939" s="198" t="s">
        <v>143</v>
      </c>
    </row>
    <row r="940" spans="22:24">
      <c r="V940" s="191" t="s">
        <v>1644</v>
      </c>
      <c r="W940" s="198" t="s">
        <v>147</v>
      </c>
      <c r="X940" s="198" t="s">
        <v>143</v>
      </c>
    </row>
    <row r="941" spans="22:24">
      <c r="V941" s="191" t="s">
        <v>1645</v>
      </c>
      <c r="W941" s="198" t="s">
        <v>148</v>
      </c>
      <c r="X941" s="198" t="s">
        <v>143</v>
      </c>
    </row>
    <row r="942" spans="22:24">
      <c r="V942" s="191" t="s">
        <v>1646</v>
      </c>
      <c r="W942" s="198" t="s">
        <v>149</v>
      </c>
      <c r="X942" s="198" t="s">
        <v>143</v>
      </c>
    </row>
    <row r="943" spans="22:24">
      <c r="V943" s="191" t="s">
        <v>1647</v>
      </c>
      <c r="W943" s="198" t="s">
        <v>1648</v>
      </c>
      <c r="X943" s="198" t="s">
        <v>143</v>
      </c>
    </row>
    <row r="944" spans="22:24">
      <c r="V944" s="191" t="s">
        <v>1649</v>
      </c>
      <c r="W944" s="198" t="s">
        <v>1650</v>
      </c>
      <c r="X944" s="198" t="s">
        <v>143</v>
      </c>
    </row>
    <row r="945" spans="22:24">
      <c r="V945" s="191" t="s">
        <v>1651</v>
      </c>
      <c r="W945" s="198" t="s">
        <v>1652</v>
      </c>
      <c r="X945" s="198" t="s">
        <v>143</v>
      </c>
    </row>
    <row r="946" spans="22:24">
      <c r="V946" s="191" t="s">
        <v>1653</v>
      </c>
      <c r="W946" s="198" t="s">
        <v>1654</v>
      </c>
      <c r="X946" s="198" t="s">
        <v>143</v>
      </c>
    </row>
    <row r="947" spans="22:24">
      <c r="V947" s="191" t="s">
        <v>375</v>
      </c>
      <c r="W947" s="198" t="s">
        <v>1648</v>
      </c>
      <c r="X947" s="198" t="s">
        <v>143</v>
      </c>
    </row>
    <row r="948" spans="22:24">
      <c r="V948" s="191" t="s">
        <v>1655</v>
      </c>
      <c r="W948" s="198" t="s">
        <v>150</v>
      </c>
      <c r="X948" s="198" t="s">
        <v>143</v>
      </c>
    </row>
    <row r="949" spans="22:24">
      <c r="V949" s="191" t="s">
        <v>1656</v>
      </c>
      <c r="W949" s="198" t="s">
        <v>1657</v>
      </c>
      <c r="X949" s="198" t="s">
        <v>143</v>
      </c>
    </row>
    <row r="950" spans="22:24">
      <c r="V950" s="191" t="s">
        <v>1658</v>
      </c>
      <c r="W950" s="198" t="s">
        <v>1659</v>
      </c>
      <c r="X950" s="198" t="s">
        <v>143</v>
      </c>
    </row>
    <row r="951" spans="22:24">
      <c r="V951" s="191" t="s">
        <v>1660</v>
      </c>
      <c r="W951" s="198" t="s">
        <v>1661</v>
      </c>
      <c r="X951" s="198" t="s">
        <v>143</v>
      </c>
    </row>
    <row r="952" spans="22:24">
      <c r="V952" s="191" t="s">
        <v>376</v>
      </c>
      <c r="W952" s="198" t="s">
        <v>1648</v>
      </c>
      <c r="X952" s="198" t="s">
        <v>143</v>
      </c>
    </row>
    <row r="953" spans="22:24">
      <c r="V953" s="191" t="s">
        <v>1662</v>
      </c>
      <c r="W953" s="198" t="s">
        <v>1663</v>
      </c>
      <c r="X953" s="198" t="s">
        <v>143</v>
      </c>
    </row>
    <row r="954" spans="22:24">
      <c r="V954" s="191" t="s">
        <v>1664</v>
      </c>
      <c r="W954" s="198" t="s">
        <v>1665</v>
      </c>
      <c r="X954" s="198" t="s">
        <v>143</v>
      </c>
    </row>
    <row r="955" spans="22:24">
      <c r="V955" s="191" t="s">
        <v>1666</v>
      </c>
      <c r="W955" s="198" t="s">
        <v>1667</v>
      </c>
      <c r="X955" s="198" t="s">
        <v>143</v>
      </c>
    </row>
    <row r="956" spans="22:24">
      <c r="V956" s="191" t="s">
        <v>1668</v>
      </c>
      <c r="W956" s="198" t="s">
        <v>1669</v>
      </c>
      <c r="X956" s="198" t="s">
        <v>143</v>
      </c>
    </row>
    <row r="957" spans="22:24">
      <c r="V957" s="191" t="s">
        <v>1670</v>
      </c>
      <c r="W957" s="198" t="s">
        <v>1671</v>
      </c>
      <c r="X957" s="198" t="s">
        <v>143</v>
      </c>
    </row>
    <row r="958" spans="22:24">
      <c r="V958" s="194" t="s">
        <v>1672</v>
      </c>
      <c r="W958" s="198" t="s">
        <v>1673</v>
      </c>
      <c r="X958" s="198" t="s">
        <v>143</v>
      </c>
    </row>
    <row r="959" spans="22:24">
      <c r="V959" s="194" t="s">
        <v>1674</v>
      </c>
      <c r="W959" s="198" t="s">
        <v>1675</v>
      </c>
      <c r="X959" s="198" t="s">
        <v>143</v>
      </c>
    </row>
    <row r="960" spans="22:24">
      <c r="V960" s="191" t="s">
        <v>1676</v>
      </c>
      <c r="W960" s="198" t="s">
        <v>151</v>
      </c>
      <c r="X960" s="198" t="s">
        <v>143</v>
      </c>
    </row>
    <row r="961" spans="22:24">
      <c r="V961" s="194" t="s">
        <v>1677</v>
      </c>
      <c r="W961" s="198" t="s">
        <v>1678</v>
      </c>
      <c r="X961" s="198" t="s">
        <v>143</v>
      </c>
    </row>
    <row r="962" spans="22:24">
      <c r="V962" s="194" t="s">
        <v>1679</v>
      </c>
      <c r="W962" s="198" t="s">
        <v>152</v>
      </c>
      <c r="X962" s="198" t="s">
        <v>143</v>
      </c>
    </row>
    <row r="963" spans="22:24">
      <c r="V963" s="194" t="s">
        <v>1680</v>
      </c>
      <c r="W963" s="198" t="s">
        <v>1681</v>
      </c>
      <c r="X963" s="198" t="s">
        <v>143</v>
      </c>
    </row>
    <row r="964" spans="22:24">
      <c r="V964" s="194" t="s">
        <v>1682</v>
      </c>
      <c r="W964" s="198" t="s">
        <v>1683</v>
      </c>
      <c r="X964" s="198" t="s">
        <v>143</v>
      </c>
    </row>
    <row r="965" spans="22:24">
      <c r="V965" s="195" t="s">
        <v>1684</v>
      </c>
      <c r="W965" s="198" t="s">
        <v>153</v>
      </c>
      <c r="X965" s="198" t="s">
        <v>143</v>
      </c>
    </row>
    <row r="966" spans="22:24">
      <c r="V966" s="195" t="s">
        <v>1685</v>
      </c>
      <c r="W966" s="198" t="s">
        <v>154</v>
      </c>
      <c r="X966" s="198" t="s">
        <v>143</v>
      </c>
    </row>
    <row r="967" spans="22:24">
      <c r="V967" s="195" t="s">
        <v>1686</v>
      </c>
      <c r="W967" s="198" t="s">
        <v>155</v>
      </c>
      <c r="X967" s="198" t="s">
        <v>143</v>
      </c>
    </row>
    <row r="968" spans="22:24">
      <c r="V968" s="194" t="s">
        <v>1687</v>
      </c>
      <c r="W968" s="198" t="s">
        <v>1688</v>
      </c>
      <c r="X968" s="198" t="s">
        <v>143</v>
      </c>
    </row>
    <row r="969" spans="22:24">
      <c r="V969" s="191" t="s">
        <v>1689</v>
      </c>
      <c r="W969" s="198" t="s">
        <v>156</v>
      </c>
      <c r="X969" s="198" t="s">
        <v>143</v>
      </c>
    </row>
    <row r="970" spans="22:24">
      <c r="V970" s="191" t="s">
        <v>377</v>
      </c>
      <c r="W970" s="198" t="s">
        <v>156</v>
      </c>
      <c r="X970" s="198" t="s">
        <v>143</v>
      </c>
    </row>
    <row r="971" spans="22:24">
      <c r="V971" s="191" t="s">
        <v>378</v>
      </c>
      <c r="W971" s="198" t="s">
        <v>156</v>
      </c>
      <c r="X971" s="198" t="s">
        <v>143</v>
      </c>
    </row>
    <row r="972" spans="22:24">
      <c r="V972" s="191" t="s">
        <v>379</v>
      </c>
      <c r="W972" s="198" t="s">
        <v>156</v>
      </c>
      <c r="X972" s="198" t="s">
        <v>143</v>
      </c>
    </row>
    <row r="973" spans="22:24">
      <c r="V973" s="191" t="s">
        <v>1690</v>
      </c>
      <c r="W973" s="198" t="s">
        <v>1691</v>
      </c>
      <c r="X973" s="198" t="s">
        <v>143</v>
      </c>
    </row>
    <row r="974" spans="22:24">
      <c r="V974" s="191" t="s">
        <v>1692</v>
      </c>
      <c r="W974" s="198" t="s">
        <v>1693</v>
      </c>
      <c r="X974" s="198" t="s">
        <v>143</v>
      </c>
    </row>
    <row r="975" spans="22:24">
      <c r="V975" s="191" t="s">
        <v>1694</v>
      </c>
      <c r="W975" s="198" t="s">
        <v>157</v>
      </c>
      <c r="X975" s="198" t="s">
        <v>143</v>
      </c>
    </row>
    <row r="976" spans="22:24">
      <c r="V976" s="191" t="s">
        <v>1695</v>
      </c>
      <c r="W976" s="198" t="s">
        <v>158</v>
      </c>
      <c r="X976" s="198" t="s">
        <v>143</v>
      </c>
    </row>
    <row r="977" spans="22:24">
      <c r="V977" s="191" t="s">
        <v>1696</v>
      </c>
      <c r="W977" s="198" t="s">
        <v>159</v>
      </c>
      <c r="X977" s="198" t="s">
        <v>143</v>
      </c>
    </row>
    <row r="978" spans="22:24">
      <c r="V978" s="191" t="s">
        <v>1697</v>
      </c>
      <c r="W978" s="198" t="s">
        <v>160</v>
      </c>
      <c r="X978" s="198" t="s">
        <v>143</v>
      </c>
    </row>
    <row r="979" spans="22:24">
      <c r="V979" s="196" t="s">
        <v>1698</v>
      </c>
      <c r="W979" s="198" t="s">
        <v>161</v>
      </c>
      <c r="X979" s="198" t="s">
        <v>143</v>
      </c>
    </row>
    <row r="980" spans="22:24">
      <c r="V980" s="191" t="s">
        <v>1699</v>
      </c>
      <c r="W980" s="198" t="s">
        <v>162</v>
      </c>
      <c r="X980" s="198" t="s">
        <v>143</v>
      </c>
    </row>
    <row r="981" spans="22:24">
      <c r="V981" s="191" t="s">
        <v>1700</v>
      </c>
      <c r="W981" s="198" t="s">
        <v>163</v>
      </c>
      <c r="X981" s="198" t="s">
        <v>143</v>
      </c>
    </row>
    <row r="982" spans="22:24">
      <c r="V982" s="191" t="s">
        <v>1701</v>
      </c>
      <c r="W982" s="198" t="s">
        <v>164</v>
      </c>
      <c r="X982" s="198" t="s">
        <v>143</v>
      </c>
    </row>
    <row r="983" spans="22:24">
      <c r="V983" s="191" t="s">
        <v>1702</v>
      </c>
      <c r="W983" s="198" t="s">
        <v>165</v>
      </c>
      <c r="X983" s="198" t="s">
        <v>143</v>
      </c>
    </row>
    <row r="984" spans="22:24">
      <c r="V984" s="191" t="s">
        <v>1703</v>
      </c>
      <c r="W984" s="198" t="s">
        <v>166</v>
      </c>
      <c r="X984" s="198" t="s">
        <v>143</v>
      </c>
    </row>
    <row r="985" spans="22:24">
      <c r="V985" s="195" t="s">
        <v>1704</v>
      </c>
      <c r="W985" s="198" t="s">
        <v>22</v>
      </c>
      <c r="X985" s="198" t="s">
        <v>143</v>
      </c>
    </row>
    <row r="986" spans="22:24">
      <c r="V986" s="191" t="s">
        <v>1705</v>
      </c>
      <c r="W986" s="198" t="s">
        <v>167</v>
      </c>
      <c r="X986" s="198" t="s">
        <v>143</v>
      </c>
    </row>
    <row r="987" spans="22:24">
      <c r="V987" s="191" t="s">
        <v>1706</v>
      </c>
      <c r="W987" s="198" t="s">
        <v>168</v>
      </c>
      <c r="X987" s="198" t="s">
        <v>143</v>
      </c>
    </row>
    <row r="988" spans="22:24">
      <c r="V988" s="191" t="s">
        <v>1707</v>
      </c>
      <c r="W988" s="198" t="s">
        <v>169</v>
      </c>
      <c r="X988" s="198" t="s">
        <v>143</v>
      </c>
    </row>
    <row r="989" spans="22:24">
      <c r="V989" s="195" t="s">
        <v>1708</v>
      </c>
      <c r="W989" s="198" t="s">
        <v>1709</v>
      </c>
      <c r="X989" s="198" t="s">
        <v>421</v>
      </c>
    </row>
    <row r="990" spans="22:24">
      <c r="V990" s="195" t="s">
        <v>1710</v>
      </c>
      <c r="W990" s="198" t="s">
        <v>1711</v>
      </c>
      <c r="X990" s="198" t="s">
        <v>421</v>
      </c>
    </row>
    <row r="991" spans="22:24">
      <c r="V991" s="195" t="s">
        <v>1712</v>
      </c>
      <c r="W991" s="198" t="s">
        <v>1713</v>
      </c>
      <c r="X991" s="198" t="s">
        <v>421</v>
      </c>
    </row>
    <row r="992" spans="22:24">
      <c r="V992" s="195" t="s">
        <v>1714</v>
      </c>
      <c r="W992" s="198" t="s">
        <v>1715</v>
      </c>
      <c r="X992" s="198" t="s">
        <v>421</v>
      </c>
    </row>
    <row r="993" spans="22:24">
      <c r="V993" s="195" t="s">
        <v>1716</v>
      </c>
      <c r="W993" s="198" t="s">
        <v>1717</v>
      </c>
      <c r="X993" s="198" t="s">
        <v>421</v>
      </c>
    </row>
    <row r="994" spans="22:24">
      <c r="V994" s="195" t="s">
        <v>1718</v>
      </c>
      <c r="W994" s="198" t="s">
        <v>1719</v>
      </c>
      <c r="X994" s="198" t="s">
        <v>421</v>
      </c>
    </row>
    <row r="995" spans="22:24">
      <c r="V995" s="195" t="s">
        <v>1720</v>
      </c>
      <c r="W995" s="198" t="s">
        <v>170</v>
      </c>
      <c r="X995" s="198" t="s">
        <v>421</v>
      </c>
    </row>
    <row r="996" spans="22:24">
      <c r="V996" s="195" t="s">
        <v>1721</v>
      </c>
      <c r="W996" s="198" t="s">
        <v>1722</v>
      </c>
      <c r="X996" s="198" t="s">
        <v>421</v>
      </c>
    </row>
    <row r="997" spans="22:24">
      <c r="V997" s="195" t="s">
        <v>1723</v>
      </c>
      <c r="W997" s="198" t="s">
        <v>1724</v>
      </c>
      <c r="X997" s="198" t="s">
        <v>421</v>
      </c>
    </row>
    <row r="998" spans="22:24">
      <c r="V998" s="195" t="s">
        <v>1725</v>
      </c>
      <c r="W998" s="198" t="s">
        <v>1726</v>
      </c>
      <c r="X998" s="198" t="s">
        <v>421</v>
      </c>
    </row>
    <row r="999" spans="22:24">
      <c r="V999" s="195" t="s">
        <v>1727</v>
      </c>
      <c r="W999" s="198" t="s">
        <v>171</v>
      </c>
      <c r="X999" s="198" t="s">
        <v>421</v>
      </c>
    </row>
    <row r="1000" spans="22:24">
      <c r="V1000" s="195" t="s">
        <v>1728</v>
      </c>
      <c r="W1000" s="198" t="s">
        <v>172</v>
      </c>
      <c r="X1000" s="198" t="s">
        <v>421</v>
      </c>
    </row>
    <row r="1001" spans="22:24">
      <c r="V1001" s="195" t="s">
        <v>1729</v>
      </c>
      <c r="W1001" s="198" t="s">
        <v>1730</v>
      </c>
      <c r="X1001" s="198" t="s">
        <v>421</v>
      </c>
    </row>
    <row r="1002" spans="22:24">
      <c r="V1002" s="195" t="s">
        <v>1731</v>
      </c>
      <c r="W1002" s="198" t="s">
        <v>1732</v>
      </c>
      <c r="X1002" s="198" t="s">
        <v>421</v>
      </c>
    </row>
    <row r="1003" spans="22:24">
      <c r="V1003" s="195" t="s">
        <v>1733</v>
      </c>
      <c r="W1003" s="198" t="s">
        <v>1734</v>
      </c>
      <c r="X1003" s="198" t="s">
        <v>421</v>
      </c>
    </row>
    <row r="1004" spans="22:24">
      <c r="V1004" s="195" t="s">
        <v>1735</v>
      </c>
      <c r="W1004" s="198" t="s">
        <v>173</v>
      </c>
      <c r="X1004" s="198" t="s">
        <v>421</v>
      </c>
    </row>
    <row r="1005" spans="22:24">
      <c r="V1005" s="195" t="s">
        <v>1736</v>
      </c>
      <c r="W1005" s="198" t="s">
        <v>1737</v>
      </c>
      <c r="X1005" s="198" t="s">
        <v>421</v>
      </c>
    </row>
    <row r="1006" spans="22:24">
      <c r="V1006" s="195" t="s">
        <v>1738</v>
      </c>
      <c r="W1006" s="198" t="s">
        <v>1739</v>
      </c>
      <c r="X1006" s="198" t="s">
        <v>421</v>
      </c>
    </row>
    <row r="1007" spans="22:24">
      <c r="V1007" s="195" t="s">
        <v>1740</v>
      </c>
      <c r="W1007" s="198" t="s">
        <v>1741</v>
      </c>
      <c r="X1007" s="198" t="s">
        <v>421</v>
      </c>
    </row>
    <row r="1008" spans="22:24">
      <c r="V1008" s="194" t="s">
        <v>1742</v>
      </c>
      <c r="W1008" s="198" t="s">
        <v>1743</v>
      </c>
      <c r="X1008" s="198" t="s">
        <v>421</v>
      </c>
    </row>
    <row r="1009" spans="22:24">
      <c r="V1009" s="194" t="s">
        <v>1744</v>
      </c>
      <c r="W1009" s="198" t="s">
        <v>1745</v>
      </c>
      <c r="X1009" s="198" t="s">
        <v>421</v>
      </c>
    </row>
    <row r="1010" spans="22:24">
      <c r="V1010" s="194" t="s">
        <v>1746</v>
      </c>
      <c r="W1010" s="198" t="s">
        <v>1747</v>
      </c>
      <c r="X1010" s="198" t="s">
        <v>421</v>
      </c>
    </row>
    <row r="1011" spans="22:24">
      <c r="V1011" s="194" t="s">
        <v>1748</v>
      </c>
      <c r="W1011" s="198" t="s">
        <v>174</v>
      </c>
      <c r="X1011" s="198" t="s">
        <v>421</v>
      </c>
    </row>
    <row r="1012" spans="22:24">
      <c r="V1012" s="194" t="s">
        <v>1749</v>
      </c>
      <c r="W1012" s="198" t="s">
        <v>1750</v>
      </c>
      <c r="X1012" s="198" t="s">
        <v>421</v>
      </c>
    </row>
    <row r="1013" spans="22:24">
      <c r="V1013" s="194" t="s">
        <v>1751</v>
      </c>
      <c r="W1013" s="198" t="s">
        <v>1752</v>
      </c>
      <c r="X1013" s="198" t="s">
        <v>421</v>
      </c>
    </row>
    <row r="1014" spans="22:24">
      <c r="V1014" s="191" t="s">
        <v>1753</v>
      </c>
      <c r="W1014" s="198" t="s">
        <v>1754</v>
      </c>
      <c r="X1014" s="198" t="s">
        <v>421</v>
      </c>
    </row>
    <row r="1015" spans="22:24">
      <c r="V1015" s="191" t="s">
        <v>1755</v>
      </c>
      <c r="W1015" s="198" t="s">
        <v>1756</v>
      </c>
      <c r="X1015" s="198" t="s">
        <v>421</v>
      </c>
    </row>
    <row r="1016" spans="22:24">
      <c r="V1016" s="199" t="s">
        <v>1757</v>
      </c>
      <c r="W1016" s="198" t="s">
        <v>1758</v>
      </c>
      <c r="X1016" s="198" t="s">
        <v>421</v>
      </c>
    </row>
  </sheetData>
  <sheetCalcPr fullCalcOnLoad="1"/>
  <sheetProtection password="D04F" sheet="1" objects="1" scenarios="1" selectLockedCells="1"/>
  <mergeCells count="84">
    <mergeCell ref="A56:B56"/>
    <mergeCell ref="C56:K56"/>
    <mergeCell ref="A59:B59"/>
    <mergeCell ref="C59:K59"/>
    <mergeCell ref="A47:B47"/>
    <mergeCell ref="C47:K47"/>
    <mergeCell ref="A50:B50"/>
    <mergeCell ref="C50:K50"/>
    <mergeCell ref="A30:L30"/>
    <mergeCell ref="A31:L31"/>
    <mergeCell ref="A32:L32"/>
    <mergeCell ref="A35:B35"/>
    <mergeCell ref="C35:K35"/>
    <mergeCell ref="A6:B6"/>
    <mergeCell ref="A53:B53"/>
    <mergeCell ref="C53:K53"/>
    <mergeCell ref="A38:B38"/>
    <mergeCell ref="C38:K38"/>
    <mergeCell ref="A41:B41"/>
    <mergeCell ref="C41:K41"/>
    <mergeCell ref="A44:B44"/>
    <mergeCell ref="C44:K44"/>
    <mergeCell ref="A29:L29"/>
    <mergeCell ref="A9:B9"/>
    <mergeCell ref="C9:E9"/>
    <mergeCell ref="F8:H8"/>
    <mergeCell ref="I8:L8"/>
    <mergeCell ref="C8:E8"/>
    <mergeCell ref="F9:L9"/>
    <mergeCell ref="A1:L1"/>
    <mergeCell ref="A2:L2"/>
    <mergeCell ref="A3:L3"/>
    <mergeCell ref="A4:B4"/>
    <mergeCell ref="C4:L4"/>
    <mergeCell ref="A5:B5"/>
    <mergeCell ref="C5:L5"/>
    <mergeCell ref="A16:B16"/>
    <mergeCell ref="C16:L16"/>
    <mergeCell ref="A11:B11"/>
    <mergeCell ref="C11:L11"/>
    <mergeCell ref="A12:B12"/>
    <mergeCell ref="C12:D12"/>
    <mergeCell ref="C10:L10"/>
    <mergeCell ref="E12:L12"/>
    <mergeCell ref="A13:L13"/>
    <mergeCell ref="A14:B14"/>
    <mergeCell ref="C14:L14"/>
    <mergeCell ref="C6:L6"/>
    <mergeCell ref="A7:B7"/>
    <mergeCell ref="C7:L7"/>
    <mergeCell ref="A10:B10"/>
    <mergeCell ref="A8:B8"/>
    <mergeCell ref="A19:B20"/>
    <mergeCell ref="I19:L19"/>
    <mergeCell ref="D19:G19"/>
    <mergeCell ref="D20:G20"/>
    <mergeCell ref="I22:L22"/>
    <mergeCell ref="A21:B22"/>
    <mergeCell ref="C18:D18"/>
    <mergeCell ref="E18:F18"/>
    <mergeCell ref="G18:H18"/>
    <mergeCell ref="I21:L21"/>
    <mergeCell ref="D21:G21"/>
    <mergeCell ref="D22:G22"/>
    <mergeCell ref="C25:D25"/>
    <mergeCell ref="E25:F25"/>
    <mergeCell ref="G25:I25"/>
    <mergeCell ref="J25:L25"/>
    <mergeCell ref="A15:B15"/>
    <mergeCell ref="C15:L15"/>
    <mergeCell ref="A17:L17"/>
    <mergeCell ref="I18:J18"/>
    <mergeCell ref="K18:L18"/>
    <mergeCell ref="A18:B18"/>
    <mergeCell ref="H27:K27"/>
    <mergeCell ref="A26:F26"/>
    <mergeCell ref="G26:L26"/>
    <mergeCell ref="B27:D27"/>
    <mergeCell ref="H28:K28"/>
    <mergeCell ref="I20:L20"/>
    <mergeCell ref="A23:L23"/>
    <mergeCell ref="A24:B24"/>
    <mergeCell ref="C24:L24"/>
    <mergeCell ref="A25:B25"/>
  </mergeCells>
  <phoneticPr fontId="0" type="noConversion"/>
  <conditionalFormatting sqref="V1:V62 V492:V494 V538:V741 V1008:V1016 V349:V363 V822:V934">
    <cfRule type="duplicateValues" dxfId="18" priority="6" stopIfTrue="1"/>
  </conditionalFormatting>
  <conditionalFormatting sqref="V364:V491">
    <cfRule type="duplicateValues" dxfId="17" priority="5" stopIfTrue="1"/>
  </conditionalFormatting>
  <conditionalFormatting sqref="V495:V537">
    <cfRule type="duplicateValues" dxfId="16" priority="4" stopIfTrue="1"/>
  </conditionalFormatting>
  <conditionalFormatting sqref="V935:V1007">
    <cfRule type="duplicateValues" dxfId="15" priority="3" stopIfTrue="1"/>
  </conditionalFormatting>
  <conditionalFormatting sqref="V63:V348">
    <cfRule type="duplicateValues" dxfId="14" priority="2" stopIfTrue="1"/>
  </conditionalFormatting>
  <conditionalFormatting sqref="V742:V821">
    <cfRule type="duplicateValues" dxfId="13" priority="1" stopIfTrue="1"/>
  </conditionalFormatting>
  <dataValidations xWindow="395" yWindow="885" count="15">
    <dataValidation allowBlank="1" showInputMessage="1" showErrorMessage="1" errorTitle="Upozorenje" error="Potrebno je odabrati jednu od opcija iz padajućeg izbornika." sqref="C10:L10"/>
    <dataValidation allowBlank="1" showInputMessage="1" showErrorMessage="1" errorTitle="INFO" error="Odabrati jednu od vrijednosti iz padajućeg izbornika" sqref="C4:L4"/>
    <dataValidation allowBlank="1" showErrorMessage="1" errorTitle="UPOZORENJE" promptTitle="NAPOMENA" sqref="C5:L5 C7"/>
    <dataValidation allowBlank="1" showInputMessage="1" showErrorMessage="1" promptTitle="Napomena" prompt="Upisati poštanski broj bez razmaka" sqref="C9:E9"/>
    <dataValidation allowBlank="1" showErrorMessage="1" promptTitle="Napomena:" prompt="Upisati broj fiksne linije kućanstva" sqref="C14:L14"/>
    <dataValidation allowBlank="1" showInputMessage="1" showErrorMessage="1" promptTitle="NAPOMENA:" prompt="Unijeti prvi broj ovlaštenja. npr:_x000a_F-100/2010_x000a__x000a_Unjeti samo broj 100" sqref="E25:F25"/>
    <dataValidation allowBlank="1" showInputMessage="1" showErrorMessage="1" promptTitle="NAPOMENA" prompt="Unijeti drugi broj ovlaštenja. npr:_x000a_F-100/2010_x000a__x000a_Unjeti samo godinu: 2010" sqref="G25:I25"/>
    <dataValidation type="list" allowBlank="1" showInputMessage="1" showErrorMessage="1" errorTitle="UPOZORENJE" error="Odabrati vrijednost iz padajućeg izbornika" promptTitle="NAPOMENA" prompt="Odabrati vrijednost iz padajućeg izbornika" sqref="C25:D25">
      <formula1>$N$24:$N$25</formula1>
    </dataValidation>
    <dataValidation type="list" allowBlank="1" showInputMessage="1" showErrorMessage="1" errorTitle="upozorenje" error="Molimo Vas da odaberete jednu od ponuđenih opcija. Hvala." promptTitle="NAPOMENA" prompt="Odabrati jednu od ponuđenih opcija iz padajućeg izbornika. Hvala." sqref="C11:L11">
      <formula1>$M$97:$M$124</formula1>
    </dataValidation>
    <dataValidation allowBlank="1" showInputMessage="1" showErrorMessage="1" promptTitle="Napomena:" prompt="Unijeti ukupan broj članova koji žive u obiteljskoj kući" sqref="K18:L18"/>
    <dataValidation allowBlank="1" showInputMessage="1" showErrorMessage="1" promptTitle="Napomena:" prompt="Unijeti samo ukupnu neto grijanu podnu površinu " sqref="G18:H18"/>
    <dataValidation allowBlank="1" showInputMessage="1" showErrorMessage="1" promptTitle="Napomena:" prompt="Unijeti godinu izgradnje obiteljske kuće" sqref="C18:D18"/>
    <dataValidation type="textLength" allowBlank="1" showInputMessage="1" showErrorMessage="1" errorTitle="UPOZORENJE" error="OIB broj sadrži 11 znakova. Molimo Vas da unesete točan OIB broj. Hvala." promptTitle="NAPOMENA" prompt="OIB sadrži 11 znakova. Molimo Vas da unesete točan OIB broj. Hvala." sqref="C6:L6">
      <formula1>11</formula1>
      <formula2>11</formula2>
    </dataValidation>
    <dataValidation allowBlank="1" showInputMessage="1" errorTitle="UPOZORENJE" promptTitle="NAPOMENA" prompt="Upisati samo ime katastarske općine, npr. umjesto k.o. Krapanj unijeti samo Krapanj" sqref="C8:E8"/>
    <dataValidation type="textLength" allowBlank="1" showInputMessage="1" showErrorMessage="1" errorTitle="UPOZORENJE" error="IBAN broj se sastoji od 19 znakova. Molimo Vas da unesete točan broj računa. Hvala" promptTitle="NAPOMENA" prompt="IBAN se sastoji od 19 znakova. Molimo Vas da unesete točan broj računa. Hvala" sqref="E12:L12">
      <formula1>19</formula1>
      <formula2>19</formula2>
    </dataValidation>
  </dataValidations>
  <printOptions horizontalCentered="1"/>
  <pageMargins left="0" right="0" top="0.19685039370078741" bottom="0.19685039370078741" header="0" footer="0"/>
  <pageSetup paperSize="9" scale="75" fitToWidth="0" fitToHeight="0" orientation="portrait" r:id="rId1"/>
  <rowBreaks count="1" manualBreakCount="1">
    <brk id="28" max="16383" man="1"/>
  </rowBreaks>
  <ignoredErrors>
    <ignoredError sqref="V950" numberStoredAsText="1"/>
  </ignoredErrors>
  <drawing r:id="rId2"/>
  <legacyDrawing r:id="rId3"/>
</worksheet>
</file>

<file path=xl/worksheets/sheet3.xml><?xml version="1.0" encoding="utf-8"?>
<worksheet xmlns="http://schemas.openxmlformats.org/spreadsheetml/2006/main" xmlns:r="http://schemas.openxmlformats.org/officeDocument/2006/relationships">
  <sheetPr codeName="List9"/>
  <dimension ref="A1:B17"/>
  <sheetViews>
    <sheetView view="pageBreakPreview" zoomScaleNormal="120" zoomScaleSheetLayoutView="100" workbookViewId="0">
      <pane ySplit="2" topLeftCell="A3" activePane="bottomLeft" state="frozen"/>
      <selection pane="bottomLeft" activeCell="D11" sqref="D11"/>
    </sheetView>
  </sheetViews>
  <sheetFormatPr defaultRowHeight="15"/>
  <cols>
    <col min="1" max="1" width="4" style="39" bestFit="1" customWidth="1"/>
    <col min="2" max="2" width="82.85546875" style="108" customWidth="1"/>
    <col min="3" max="16384" width="9.140625" style="39"/>
  </cols>
  <sheetData>
    <row r="1" spans="1:2" ht="65.099999999999994" customHeight="1">
      <c r="A1" s="333" t="s">
        <v>1957</v>
      </c>
      <c r="B1" s="334"/>
    </row>
    <row r="2" spans="1:2" ht="45" customHeight="1" thickBot="1">
      <c r="A2" s="336" t="s">
        <v>1900</v>
      </c>
      <c r="B2" s="337"/>
    </row>
    <row r="3" spans="1:2" ht="33" customHeight="1">
      <c r="A3" s="335"/>
      <c r="B3" s="335"/>
    </row>
    <row r="4" spans="1:2" s="71" customFormat="1" ht="39.950000000000003" customHeight="1">
      <c r="A4" s="331" t="s">
        <v>1934</v>
      </c>
      <c r="B4" s="332"/>
    </row>
    <row r="5" spans="1:2" s="71" customFormat="1" ht="27.75" customHeight="1">
      <c r="A5" s="98" t="s">
        <v>1933</v>
      </c>
      <c r="B5" s="99" t="s">
        <v>1956</v>
      </c>
    </row>
    <row r="6" spans="1:2" s="71" customFormat="1" ht="27" customHeight="1">
      <c r="A6" s="100" t="s">
        <v>1875</v>
      </c>
      <c r="B6" s="101" t="s">
        <v>1980</v>
      </c>
    </row>
    <row r="7" spans="1:2" s="71" customFormat="1" ht="29.25" customHeight="1">
      <c r="A7" s="102"/>
      <c r="B7" s="97"/>
    </row>
    <row r="8" spans="1:2" s="71" customFormat="1" ht="30.75" customHeight="1">
      <c r="A8" s="103" t="s">
        <v>1933</v>
      </c>
      <c r="B8" s="104" t="s">
        <v>1876</v>
      </c>
    </row>
    <row r="9" spans="1:2" s="71" customFormat="1" ht="39.950000000000003" customHeight="1">
      <c r="A9" s="103" t="s">
        <v>1875</v>
      </c>
      <c r="B9" s="105" t="s">
        <v>1955</v>
      </c>
    </row>
    <row r="10" spans="1:2" s="71" customFormat="1" ht="39.950000000000003" customHeight="1">
      <c r="A10" s="103" t="s">
        <v>1877</v>
      </c>
      <c r="B10" s="105" t="s">
        <v>1937</v>
      </c>
    </row>
    <row r="11" spans="1:2" s="71" customFormat="1" ht="83.25" customHeight="1">
      <c r="A11" s="103" t="s">
        <v>1878</v>
      </c>
      <c r="B11" s="105" t="s">
        <v>1958</v>
      </c>
    </row>
    <row r="12" spans="1:2" s="71" customFormat="1" ht="68.25" customHeight="1">
      <c r="A12" s="103" t="s">
        <v>1879</v>
      </c>
      <c r="B12" s="105" t="s">
        <v>398</v>
      </c>
    </row>
    <row r="13" spans="1:2" s="71" customFormat="1" ht="39.950000000000003" customHeight="1">
      <c r="A13" s="103" t="s">
        <v>1880</v>
      </c>
      <c r="B13" s="105" t="s">
        <v>385</v>
      </c>
    </row>
    <row r="14" spans="1:2" s="71" customFormat="1" ht="20.25" customHeight="1">
      <c r="A14" s="106"/>
      <c r="B14" s="107"/>
    </row>
    <row r="15" spans="1:2" s="71" customFormat="1" ht="52.5" customHeight="1">
      <c r="A15" s="338" t="s">
        <v>396</v>
      </c>
      <c r="B15" s="338"/>
    </row>
    <row r="16" spans="1:2" s="71" customFormat="1" ht="49.5" customHeight="1">
      <c r="A16" s="339" t="s">
        <v>1883</v>
      </c>
      <c r="B16" s="339"/>
    </row>
    <row r="17" spans="1:2" s="71" customFormat="1" ht="49.5" customHeight="1">
      <c r="A17" s="330" t="s">
        <v>386</v>
      </c>
      <c r="B17" s="330"/>
    </row>
  </sheetData>
  <sheetProtection password="D04F" sheet="1" objects="1" scenarios="1" selectLockedCells="1" selectUnlockedCells="1"/>
  <mergeCells count="7">
    <mergeCell ref="A17:B17"/>
    <mergeCell ref="A4:B4"/>
    <mergeCell ref="A1:B1"/>
    <mergeCell ref="A3:B3"/>
    <mergeCell ref="A2:B2"/>
    <mergeCell ref="A15:B15"/>
    <mergeCell ref="A16:B16"/>
  </mergeCells>
  <phoneticPr fontId="0"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sheetPr codeName="List5"/>
  <dimension ref="A1:AF1051"/>
  <sheetViews>
    <sheetView view="pageBreakPreview" zoomScale="90" zoomScaleNormal="80" zoomScaleSheetLayoutView="90" workbookViewId="0">
      <pane ySplit="2" topLeftCell="A3" activePane="bottomLeft" state="frozen"/>
      <selection pane="bottomLeft" activeCell="C11" sqref="C11:F11"/>
    </sheetView>
  </sheetViews>
  <sheetFormatPr defaultRowHeight="15"/>
  <cols>
    <col min="1" max="1" width="15.85546875" style="157" customWidth="1"/>
    <col min="2" max="2" width="18" style="157" customWidth="1"/>
    <col min="3" max="3" width="4.85546875" style="148" customWidth="1"/>
    <col min="4" max="4" width="14" style="148" customWidth="1"/>
    <col min="5" max="5" width="13" style="148" customWidth="1"/>
    <col min="6" max="6" width="12.5703125" style="148" customWidth="1"/>
    <col min="7" max="7" width="9.140625" style="148"/>
    <col min="8" max="8" width="5.140625" style="148" customWidth="1"/>
    <col min="9" max="9" width="9.140625" style="148"/>
    <col min="10" max="10" width="13.140625" style="148" customWidth="1"/>
    <col min="11" max="11" width="10.5703125" style="148" customWidth="1"/>
    <col min="12" max="12" width="13" style="148" customWidth="1"/>
    <col min="13" max="13" width="16.28515625" style="1" hidden="1" customWidth="1"/>
    <col min="14" max="14" width="6.5703125" style="1" hidden="1" customWidth="1"/>
    <col min="15" max="15" width="38.42578125" style="15" hidden="1" customWidth="1"/>
    <col min="16" max="16" width="2.28515625" style="15" hidden="1" customWidth="1"/>
    <col min="17" max="17" width="15.7109375" style="15" hidden="1" customWidth="1"/>
    <col min="18" max="18" width="9.140625" style="15"/>
    <col min="19" max="21" width="9.140625" style="32"/>
    <col min="22" max="23" width="12.85546875" style="27" hidden="1" customWidth="1"/>
    <col min="24" max="24" width="35.5703125" style="27" hidden="1" customWidth="1"/>
    <col min="25" max="25" width="39.140625" style="83" hidden="1" customWidth="1"/>
    <col min="26" max="16384" width="9.140625" style="2"/>
  </cols>
  <sheetData>
    <row r="1" spans="1:25" ht="65.099999999999994" customHeight="1" thickBot="1">
      <c r="A1" s="297" t="s">
        <v>1975</v>
      </c>
      <c r="B1" s="298"/>
      <c r="C1" s="298"/>
      <c r="D1" s="298"/>
      <c r="E1" s="298"/>
      <c r="F1" s="298"/>
      <c r="G1" s="298"/>
      <c r="H1" s="298"/>
      <c r="I1" s="298"/>
      <c r="J1" s="298"/>
      <c r="K1" s="298"/>
      <c r="L1" s="299"/>
      <c r="S1" s="3"/>
      <c r="T1" s="4"/>
      <c r="U1" s="4"/>
      <c r="V1" s="191" t="s">
        <v>406</v>
      </c>
      <c r="W1" s="192" t="s">
        <v>407</v>
      </c>
      <c r="X1" s="192" t="s">
        <v>408</v>
      </c>
      <c r="Y1" s="3" t="s">
        <v>1942</v>
      </c>
    </row>
    <row r="2" spans="1:25" ht="45" customHeight="1" thickBot="1">
      <c r="A2" s="300" t="s">
        <v>1978</v>
      </c>
      <c r="B2" s="301"/>
      <c r="C2" s="301"/>
      <c r="D2" s="301"/>
      <c r="E2" s="301"/>
      <c r="F2" s="301"/>
      <c r="G2" s="301"/>
      <c r="H2" s="301"/>
      <c r="I2" s="301"/>
      <c r="J2" s="301"/>
      <c r="K2" s="301"/>
      <c r="L2" s="302"/>
      <c r="S2" s="5"/>
      <c r="T2" s="6"/>
      <c r="U2" s="6"/>
      <c r="V2" s="191" t="s">
        <v>175</v>
      </c>
      <c r="W2" s="193" t="s">
        <v>407</v>
      </c>
      <c r="X2" s="193" t="s">
        <v>408</v>
      </c>
      <c r="Y2" s="84" t="s">
        <v>1865</v>
      </c>
    </row>
    <row r="3" spans="1:25" ht="30" customHeight="1" thickBot="1">
      <c r="A3" s="242" t="s">
        <v>1982</v>
      </c>
      <c r="B3" s="303"/>
      <c r="C3" s="303"/>
      <c r="D3" s="303"/>
      <c r="E3" s="303"/>
      <c r="F3" s="303"/>
      <c r="G3" s="303"/>
      <c r="H3" s="303"/>
      <c r="I3" s="303"/>
      <c r="J3" s="303"/>
      <c r="K3" s="303"/>
      <c r="L3" s="304"/>
      <c r="M3" s="1" t="b">
        <f>AND(C19&lt;&gt;"",C24&lt;&gt;"",C29&lt;&gt;"",C34&lt;&gt;"")</f>
        <v>0</v>
      </c>
      <c r="N3" s="1" t="s">
        <v>383</v>
      </c>
      <c r="O3" s="25"/>
      <c r="P3" s="25"/>
      <c r="Q3" s="25"/>
      <c r="R3" s="225" t="str">
        <f>IF(M3=TRUE,"Ispisati stranice od 1-20",IF(M4=TRUE,"Ispisati stranice od 1-18",IF(M5=TRUE,"Ispisati stranice od 1-16","Ispisati stranice od 1-14")))</f>
        <v>Ispisati stranice od 1-14</v>
      </c>
      <c r="S3" s="3"/>
      <c r="T3" s="4"/>
      <c r="U3" s="4"/>
      <c r="V3" s="191" t="s">
        <v>410</v>
      </c>
      <c r="W3" s="192" t="s">
        <v>407</v>
      </c>
      <c r="X3" s="192" t="s">
        <v>408</v>
      </c>
      <c r="Y3" s="3" t="s">
        <v>1943</v>
      </c>
    </row>
    <row r="4" spans="1:25" ht="24.95" customHeight="1">
      <c r="A4" s="305" t="s">
        <v>1860</v>
      </c>
      <c r="B4" s="306"/>
      <c r="C4" s="495">
        <f ca="1">'PRIJAVNI OBRAZAC'!$C$4:$L$4</f>
        <v>0</v>
      </c>
      <c r="D4" s="496"/>
      <c r="E4" s="496"/>
      <c r="F4" s="496"/>
      <c r="G4" s="496"/>
      <c r="H4" s="496"/>
      <c r="I4" s="496"/>
      <c r="J4" s="496"/>
      <c r="K4" s="496"/>
      <c r="L4" s="497"/>
      <c r="M4" s="1" t="b">
        <f>AND(C19&lt;&gt;"",C24&lt;&gt;"",C29&lt;&gt;"")</f>
        <v>0</v>
      </c>
      <c r="N4" s="1" t="s">
        <v>384</v>
      </c>
      <c r="O4" s="25"/>
      <c r="P4" s="25"/>
      <c r="Q4" s="25"/>
      <c r="R4" s="25"/>
      <c r="S4" s="5"/>
      <c r="T4" s="6"/>
      <c r="U4" s="6"/>
      <c r="V4" s="191" t="s">
        <v>412</v>
      </c>
      <c r="W4" s="193" t="s">
        <v>407</v>
      </c>
      <c r="X4" s="193" t="s">
        <v>408</v>
      </c>
      <c r="Y4" s="84" t="s">
        <v>1944</v>
      </c>
    </row>
    <row r="5" spans="1:25" s="9" customFormat="1" ht="24.95" customHeight="1">
      <c r="A5" s="254" t="s">
        <v>1861</v>
      </c>
      <c r="B5" s="255"/>
      <c r="C5" s="481">
        <f ca="1">'PRIJAVNI OBRAZAC'!$C$5:$L$5</f>
        <v>0</v>
      </c>
      <c r="D5" s="278"/>
      <c r="E5" s="278"/>
      <c r="F5" s="278"/>
      <c r="G5" s="278"/>
      <c r="H5" s="278"/>
      <c r="I5" s="278"/>
      <c r="J5" s="278"/>
      <c r="K5" s="278"/>
      <c r="L5" s="279"/>
      <c r="M5" s="8" t="b">
        <f>AND(C19&lt;&gt;"",C24&lt;&gt;"")</f>
        <v>0</v>
      </c>
      <c r="N5" s="8">
        <v>2</v>
      </c>
      <c r="O5" s="26"/>
      <c r="P5" s="26"/>
      <c r="Q5" s="26"/>
      <c r="R5" s="26"/>
      <c r="S5" s="3"/>
      <c r="T5" s="4"/>
      <c r="U5" s="4"/>
      <c r="V5" s="191" t="s">
        <v>413</v>
      </c>
      <c r="W5" s="192" t="s">
        <v>407</v>
      </c>
      <c r="X5" s="192" t="s">
        <v>408</v>
      </c>
      <c r="Y5" s="3" t="s">
        <v>1945</v>
      </c>
    </row>
    <row r="6" spans="1:25" s="9" customFormat="1" ht="24.95" customHeight="1">
      <c r="A6" s="291" t="s">
        <v>426</v>
      </c>
      <c r="B6" s="317"/>
      <c r="C6" s="481">
        <f ca="1">'PRIJAVNI OBRAZAC'!$C$6:$L$6</f>
        <v>0</v>
      </c>
      <c r="D6" s="278"/>
      <c r="E6" s="278"/>
      <c r="F6" s="278"/>
      <c r="G6" s="278"/>
      <c r="H6" s="278"/>
      <c r="I6" s="278"/>
      <c r="J6" s="278"/>
      <c r="K6" s="278"/>
      <c r="L6" s="279"/>
      <c r="M6" s="8"/>
      <c r="N6" s="8"/>
      <c r="O6" s="26"/>
      <c r="P6" s="26"/>
      <c r="Q6" s="26"/>
      <c r="R6" s="26"/>
      <c r="S6" s="5"/>
      <c r="T6" s="6"/>
      <c r="U6" s="6"/>
      <c r="V6" s="191" t="s">
        <v>415</v>
      </c>
      <c r="W6" s="193" t="s">
        <v>407</v>
      </c>
      <c r="X6" s="193" t="s">
        <v>408</v>
      </c>
      <c r="Y6" s="84" t="s">
        <v>1946</v>
      </c>
    </row>
    <row r="7" spans="1:25" s="9" customFormat="1" ht="24.95" customHeight="1">
      <c r="A7" s="291" t="s">
        <v>1888</v>
      </c>
      <c r="B7" s="255"/>
      <c r="C7" s="481">
        <f ca="1">'PRIJAVNI OBRAZAC'!$C$7:$L$7</f>
        <v>0</v>
      </c>
      <c r="D7" s="278"/>
      <c r="E7" s="278"/>
      <c r="F7" s="278"/>
      <c r="G7" s="278"/>
      <c r="H7" s="278"/>
      <c r="I7" s="278"/>
      <c r="J7" s="278"/>
      <c r="K7" s="278"/>
      <c r="L7" s="279"/>
      <c r="M7" s="8" t="str">
        <f>IF(M5=TRUE,"Ispisati stranice od 1-16","Ispisati stranice od 1-14")</f>
        <v>Ispisati stranice od 1-14</v>
      </c>
      <c r="N7" s="8">
        <v>2</v>
      </c>
      <c r="O7" s="26"/>
      <c r="P7" s="26"/>
      <c r="Q7" s="26"/>
      <c r="R7" s="26"/>
      <c r="S7" s="3"/>
      <c r="T7" s="4"/>
      <c r="U7" s="4"/>
      <c r="V7" s="191" t="s">
        <v>176</v>
      </c>
      <c r="W7" s="192" t="s">
        <v>407</v>
      </c>
      <c r="X7" s="192" t="s">
        <v>408</v>
      </c>
      <c r="Y7" s="3" t="s">
        <v>1947</v>
      </c>
    </row>
    <row r="8" spans="1:25" s="9" customFormat="1" ht="24.95" customHeight="1">
      <c r="A8" s="291" t="s">
        <v>1949</v>
      </c>
      <c r="B8" s="307"/>
      <c r="C8" s="481">
        <f ca="1">'PRIJAVNI OBRAZAC'!$C$8:$F$8</f>
        <v>0</v>
      </c>
      <c r="D8" s="278"/>
      <c r="E8" s="278"/>
      <c r="F8" s="482"/>
      <c r="G8" s="488" t="s">
        <v>1889</v>
      </c>
      <c r="H8" s="489"/>
      <c r="I8" s="490"/>
      <c r="J8" s="481">
        <f ca="1">'PRIJAVNI OBRAZAC'!I8</f>
        <v>0</v>
      </c>
      <c r="K8" s="278"/>
      <c r="L8" s="279"/>
      <c r="M8" s="8" t="str">
        <f>IF(M4=TRUE,"Ispisati stranice od 1-18",IF(M5=TRUE,"Ispisati stranice od 1-16","Ispisati stranice od 1-14"))</f>
        <v>Ispisati stranice od 1-14</v>
      </c>
      <c r="N8" s="8">
        <v>3</v>
      </c>
      <c r="O8" s="26"/>
      <c r="P8" s="26"/>
      <c r="Q8" s="26"/>
      <c r="R8" s="26"/>
      <c r="S8" s="3"/>
      <c r="T8" s="4"/>
      <c r="U8" s="4"/>
      <c r="V8" s="191" t="s">
        <v>177</v>
      </c>
      <c r="W8" s="193" t="s">
        <v>407</v>
      </c>
      <c r="X8" s="193" t="s">
        <v>408</v>
      </c>
      <c r="Y8" s="84"/>
    </row>
    <row r="9" spans="1:25" s="9" customFormat="1" ht="24.95" customHeight="1">
      <c r="A9" s="291" t="s">
        <v>1862</v>
      </c>
      <c r="B9" s="255"/>
      <c r="C9" s="481">
        <f ca="1">'PRIJAVNI OBRAZAC'!C9:E9</f>
        <v>0</v>
      </c>
      <c r="D9" s="278"/>
      <c r="E9" s="482"/>
      <c r="F9" s="277" t="str">
        <f ca="1">'PRIJAVNI OBRAZAC'!$F$9</f>
        <v/>
      </c>
      <c r="G9" s="278"/>
      <c r="H9" s="278"/>
      <c r="I9" s="278"/>
      <c r="J9" s="278"/>
      <c r="K9" s="278"/>
      <c r="L9" s="279"/>
      <c r="M9" s="8" t="str">
        <f>IF(M3=TRUE,"Ispisati stranice od 1-20",IF(M4=TRUE,"Ispisati stranice od 1-18",IF(M5=TRUE,"Ispisati stranice od 1-16","Ispisati stranice od 1-14")))</f>
        <v>Ispisati stranice od 1-14</v>
      </c>
      <c r="N9" s="8">
        <v>4</v>
      </c>
      <c r="O9" s="26"/>
      <c r="P9" s="26"/>
      <c r="Q9" s="26"/>
      <c r="R9" s="26"/>
      <c r="S9" s="5"/>
      <c r="T9" s="6"/>
      <c r="U9" s="6"/>
      <c r="V9" s="191" t="s">
        <v>178</v>
      </c>
      <c r="W9" s="192" t="s">
        <v>407</v>
      </c>
      <c r="X9" s="192" t="s">
        <v>408</v>
      </c>
      <c r="Y9" s="3"/>
    </row>
    <row r="10" spans="1:25" s="9" customFormat="1" ht="24.95" customHeight="1">
      <c r="A10" s="254" t="s">
        <v>404</v>
      </c>
      <c r="B10" s="255"/>
      <c r="C10" s="481" t="str">
        <f ca="1">'PRIJAVNI OBRAZAC'!$C$10</f>
        <v/>
      </c>
      <c r="D10" s="278"/>
      <c r="E10" s="278"/>
      <c r="F10" s="278"/>
      <c r="G10" s="278"/>
      <c r="H10" s="278"/>
      <c r="I10" s="278"/>
      <c r="J10" s="278"/>
      <c r="K10" s="278"/>
      <c r="L10" s="279"/>
      <c r="M10" s="8"/>
      <c r="N10" s="8"/>
      <c r="O10" s="26"/>
      <c r="P10" s="26"/>
      <c r="Q10" s="26"/>
      <c r="R10" s="26"/>
      <c r="S10" s="5"/>
      <c r="T10" s="6"/>
      <c r="U10" s="6"/>
      <c r="V10" s="191" t="s">
        <v>179</v>
      </c>
      <c r="W10" s="193" t="s">
        <v>407</v>
      </c>
      <c r="X10" s="193" t="s">
        <v>408</v>
      </c>
      <c r="Y10" s="84"/>
    </row>
    <row r="11" spans="1:25" s="9" customFormat="1" ht="24.95" customHeight="1" thickBot="1">
      <c r="A11" s="491" t="s">
        <v>1953</v>
      </c>
      <c r="B11" s="492"/>
      <c r="C11" s="280"/>
      <c r="D11" s="281"/>
      <c r="E11" s="281"/>
      <c r="F11" s="483"/>
      <c r="G11" s="484" t="s">
        <v>1954</v>
      </c>
      <c r="H11" s="485"/>
      <c r="I11" s="485"/>
      <c r="J11" s="280"/>
      <c r="K11" s="281"/>
      <c r="L11" s="282"/>
      <c r="M11" s="8"/>
      <c r="N11" s="8"/>
      <c r="O11" s="26"/>
      <c r="P11" s="26"/>
      <c r="Q11" s="26"/>
      <c r="R11" s="26"/>
      <c r="S11" s="5"/>
      <c r="T11" s="6"/>
      <c r="U11" s="6"/>
      <c r="V11" s="191" t="s">
        <v>180</v>
      </c>
      <c r="W11" s="192" t="s">
        <v>407</v>
      </c>
      <c r="X11" s="192" t="s">
        <v>408</v>
      </c>
      <c r="Y11" s="84"/>
    </row>
    <row r="12" spans="1:25" ht="30" customHeight="1" thickBot="1">
      <c r="A12" s="242" t="s">
        <v>1893</v>
      </c>
      <c r="B12" s="243"/>
      <c r="C12" s="243"/>
      <c r="D12" s="243"/>
      <c r="E12" s="243"/>
      <c r="F12" s="243"/>
      <c r="G12" s="243"/>
      <c r="H12" s="243"/>
      <c r="I12" s="243"/>
      <c r="J12" s="243"/>
      <c r="K12" s="243"/>
      <c r="L12" s="244"/>
      <c r="O12" s="32"/>
      <c r="P12" s="29"/>
      <c r="Q12" s="30"/>
      <c r="R12" s="30"/>
      <c r="S12" s="5"/>
      <c r="T12" s="6"/>
      <c r="U12" s="6"/>
      <c r="V12" s="191" t="s">
        <v>181</v>
      </c>
      <c r="W12" s="193" t="s">
        <v>407</v>
      </c>
      <c r="X12" s="193" t="s">
        <v>408</v>
      </c>
      <c r="Y12" s="3"/>
    </row>
    <row r="13" spans="1:25" ht="48" customHeight="1">
      <c r="A13" s="493" t="s">
        <v>2072</v>
      </c>
      <c r="B13" s="494"/>
      <c r="C13" s="212"/>
      <c r="D13" s="486" t="s">
        <v>1869</v>
      </c>
      <c r="E13" s="486"/>
      <c r="F13" s="486"/>
      <c r="G13" s="486"/>
      <c r="H13" s="213"/>
      <c r="I13" s="486" t="s">
        <v>1870</v>
      </c>
      <c r="J13" s="486"/>
      <c r="K13" s="486"/>
      <c r="L13" s="487"/>
      <c r="M13" s="8" t="b">
        <v>0</v>
      </c>
      <c r="N13" s="8" t="b">
        <v>0</v>
      </c>
      <c r="O13" s="32">
        <f>IF(M13=TRUE,1,0)</f>
        <v>0</v>
      </c>
      <c r="P13" s="32">
        <f>IF(N13=TRUE,1,0)</f>
        <v>0</v>
      </c>
      <c r="S13" s="3"/>
      <c r="T13" s="4"/>
      <c r="U13" s="4"/>
      <c r="V13" s="191" t="s">
        <v>182</v>
      </c>
      <c r="W13" s="192" t="s">
        <v>407</v>
      </c>
      <c r="X13" s="192" t="s">
        <v>408</v>
      </c>
      <c r="Y13" s="84"/>
    </row>
    <row r="14" spans="1:25" ht="48" customHeight="1">
      <c r="A14" s="270"/>
      <c r="B14" s="271"/>
      <c r="C14" s="201"/>
      <c r="D14" s="240" t="s">
        <v>1865</v>
      </c>
      <c r="E14" s="240"/>
      <c r="F14" s="240"/>
      <c r="G14" s="240"/>
      <c r="H14" s="202"/>
      <c r="I14" s="240"/>
      <c r="J14" s="240"/>
      <c r="K14" s="240"/>
      <c r="L14" s="241"/>
      <c r="M14" s="8" t="b">
        <v>0</v>
      </c>
      <c r="N14" s="8"/>
      <c r="O14" s="32">
        <f>IF(M14=TRUE,1,0)</f>
        <v>0</v>
      </c>
      <c r="P14" s="29"/>
      <c r="S14" s="5"/>
      <c r="T14" s="86"/>
      <c r="U14" s="6"/>
      <c r="V14" s="191" t="s">
        <v>417</v>
      </c>
      <c r="W14" s="193" t="s">
        <v>407</v>
      </c>
      <c r="X14" s="193" t="s">
        <v>408</v>
      </c>
      <c r="Y14" s="3"/>
    </row>
    <row r="15" spans="1:25" ht="43.5" customHeight="1">
      <c r="A15" s="273" t="s">
        <v>2073</v>
      </c>
      <c r="B15" s="274"/>
      <c r="C15" s="203"/>
      <c r="D15" s="267" t="s">
        <v>1872</v>
      </c>
      <c r="E15" s="267"/>
      <c r="F15" s="267"/>
      <c r="G15" s="267"/>
      <c r="H15" s="204"/>
      <c r="I15" s="267" t="s">
        <v>1867</v>
      </c>
      <c r="J15" s="267"/>
      <c r="K15" s="267"/>
      <c r="L15" s="268"/>
      <c r="M15" s="8" t="b">
        <v>0</v>
      </c>
      <c r="N15" s="8" t="b">
        <v>0</v>
      </c>
      <c r="O15" s="32">
        <f>IF(M15=TRUE,1,0)</f>
        <v>0</v>
      </c>
      <c r="P15" s="32">
        <f>IF(N15=TRUE,1,0)</f>
        <v>0</v>
      </c>
      <c r="Q15" s="33"/>
      <c r="R15" s="33"/>
      <c r="S15" s="3"/>
      <c r="T15" s="4"/>
      <c r="U15" s="4"/>
      <c r="V15" s="191" t="s">
        <v>183</v>
      </c>
      <c r="W15" s="192" t="s">
        <v>407</v>
      </c>
      <c r="X15" s="192" t="s">
        <v>408</v>
      </c>
      <c r="Y15" s="84"/>
    </row>
    <row r="16" spans="1:25" ht="41.25" customHeight="1">
      <c r="A16" s="479"/>
      <c r="B16" s="480"/>
      <c r="C16" s="223"/>
      <c r="D16" s="457" t="s">
        <v>1866</v>
      </c>
      <c r="E16" s="457"/>
      <c r="F16" s="457"/>
      <c r="G16" s="457"/>
      <c r="H16" s="224"/>
      <c r="I16" s="457" t="s">
        <v>1868</v>
      </c>
      <c r="J16" s="457"/>
      <c r="K16" s="457"/>
      <c r="L16" s="458"/>
      <c r="M16" s="8" t="b">
        <v>0</v>
      </c>
      <c r="N16" s="8" t="b">
        <v>0</v>
      </c>
      <c r="O16" s="32">
        <f>IF(M16=TRUE,1,0)</f>
        <v>0</v>
      </c>
      <c r="P16" s="32">
        <f>IF(N16=TRUE,1,0)</f>
        <v>0</v>
      </c>
      <c r="R16" s="20"/>
      <c r="S16" s="5"/>
      <c r="T16" s="6"/>
      <c r="U16" s="6"/>
      <c r="V16" s="191" t="s">
        <v>184</v>
      </c>
      <c r="W16" s="193" t="s">
        <v>407</v>
      </c>
      <c r="X16" s="193" t="s">
        <v>408</v>
      </c>
      <c r="Y16" s="3"/>
    </row>
    <row r="17" spans="1:25" ht="42" customHeight="1" thickBot="1">
      <c r="A17" s="275" t="s">
        <v>381</v>
      </c>
      <c r="B17" s="276"/>
      <c r="C17" s="459"/>
      <c r="D17" s="460"/>
      <c r="E17" s="460"/>
      <c r="F17" s="460"/>
      <c r="G17" s="460"/>
      <c r="H17" s="460"/>
      <c r="I17" s="460"/>
      <c r="J17" s="460"/>
      <c r="K17" s="460"/>
      <c r="L17" s="461"/>
      <c r="M17" s="8"/>
      <c r="N17" s="8"/>
      <c r="O17" s="32"/>
      <c r="P17" s="32"/>
      <c r="R17" s="20"/>
      <c r="S17" s="5"/>
      <c r="T17" s="6"/>
      <c r="U17" s="6"/>
      <c r="V17" s="191"/>
      <c r="W17" s="193"/>
      <c r="X17" s="193"/>
      <c r="Y17" s="3"/>
    </row>
    <row r="18" spans="1:25" ht="30" customHeight="1" thickBot="1">
      <c r="A18" s="242" t="s">
        <v>1948</v>
      </c>
      <c r="B18" s="243"/>
      <c r="C18" s="243"/>
      <c r="D18" s="243"/>
      <c r="E18" s="243"/>
      <c r="F18" s="243"/>
      <c r="G18" s="243"/>
      <c r="H18" s="243"/>
      <c r="I18" s="243"/>
      <c r="J18" s="243"/>
      <c r="K18" s="243"/>
      <c r="L18" s="244"/>
      <c r="M18" s="8"/>
      <c r="N18" s="8"/>
      <c r="O18" s="32"/>
      <c r="P18" s="29"/>
      <c r="Q18" s="30"/>
      <c r="R18" s="30"/>
      <c r="S18" s="5"/>
      <c r="T18" s="6"/>
      <c r="U18" s="6"/>
      <c r="V18" s="191" t="s">
        <v>185</v>
      </c>
      <c r="W18" s="193" t="s">
        <v>407</v>
      </c>
      <c r="X18" s="193" t="s">
        <v>408</v>
      </c>
      <c r="Y18" s="3"/>
    </row>
    <row r="19" spans="1:25" ht="25.5" customHeight="1">
      <c r="A19" s="430" t="s">
        <v>1938</v>
      </c>
      <c r="B19" s="431"/>
      <c r="C19" s="476"/>
      <c r="D19" s="477"/>
      <c r="E19" s="478"/>
      <c r="F19" s="215" t="s">
        <v>1924</v>
      </c>
      <c r="G19" s="476"/>
      <c r="H19" s="477"/>
      <c r="I19" s="477"/>
      <c r="J19" s="85" t="s">
        <v>426</v>
      </c>
      <c r="K19" s="288"/>
      <c r="L19" s="290"/>
      <c r="R19" s="20"/>
      <c r="S19" s="5"/>
      <c r="T19" s="6"/>
      <c r="U19" s="6"/>
      <c r="V19" s="191" t="s">
        <v>186</v>
      </c>
      <c r="W19" s="193" t="s">
        <v>407</v>
      </c>
      <c r="X19" s="193" t="s">
        <v>408</v>
      </c>
      <c r="Y19" s="84"/>
    </row>
    <row r="20" spans="1:25" ht="27.95" customHeight="1">
      <c r="A20" s="470" t="s">
        <v>1901</v>
      </c>
      <c r="B20" s="471"/>
      <c r="C20" s="439"/>
      <c r="D20" s="440"/>
      <c r="E20" s="441"/>
      <c r="F20" s="472" t="s">
        <v>1902</v>
      </c>
      <c r="G20" s="473"/>
      <c r="H20" s="474"/>
      <c r="I20" s="314"/>
      <c r="J20" s="315"/>
      <c r="K20" s="442" t="str">
        <f>IF(I20="","",LOOKUP(I20,V:V,W:W))</f>
        <v/>
      </c>
      <c r="L20" s="443"/>
      <c r="N20" s="15"/>
      <c r="R20" s="20"/>
      <c r="S20" s="5"/>
      <c r="T20" s="6"/>
      <c r="U20" s="6"/>
      <c r="V20" s="191" t="s">
        <v>187</v>
      </c>
      <c r="W20" s="192" t="s">
        <v>407</v>
      </c>
      <c r="X20" s="192" t="s">
        <v>408</v>
      </c>
      <c r="Y20" s="3"/>
    </row>
    <row r="21" spans="1:25" ht="25.5" customHeight="1">
      <c r="A21" s="291" t="s">
        <v>1896</v>
      </c>
      <c r="B21" s="307"/>
      <c r="C21" s="439"/>
      <c r="D21" s="440"/>
      <c r="E21" s="441"/>
      <c r="F21" s="424" t="s">
        <v>1897</v>
      </c>
      <c r="G21" s="425"/>
      <c r="H21" s="426"/>
      <c r="I21" s="427"/>
      <c r="J21" s="428"/>
      <c r="K21" s="428"/>
      <c r="L21" s="429"/>
      <c r="N21" s="15"/>
      <c r="R21" s="20"/>
      <c r="S21" s="5"/>
      <c r="T21" s="6"/>
      <c r="U21" s="6"/>
      <c r="V21" s="191" t="s">
        <v>188</v>
      </c>
      <c r="W21" s="193" t="s">
        <v>407</v>
      </c>
      <c r="X21" s="193" t="s">
        <v>408</v>
      </c>
      <c r="Y21" s="84"/>
    </row>
    <row r="22" spans="1:25" ht="30.75" customHeight="1">
      <c r="A22" s="291" t="s">
        <v>1898</v>
      </c>
      <c r="B22" s="307"/>
      <c r="C22" s="418"/>
      <c r="D22" s="419"/>
      <c r="E22" s="420"/>
      <c r="F22" s="449" t="s">
        <v>1952</v>
      </c>
      <c r="G22" s="450"/>
      <c r="H22" s="451"/>
      <c r="I22" s="462"/>
      <c r="J22" s="463"/>
      <c r="K22" s="463"/>
      <c r="L22" s="464"/>
      <c r="N22" s="15"/>
      <c r="R22" s="20"/>
      <c r="S22" s="5"/>
      <c r="T22" s="6"/>
      <c r="U22" s="6"/>
      <c r="V22" s="191" t="s">
        <v>189</v>
      </c>
      <c r="W22" s="192" t="s">
        <v>407</v>
      </c>
      <c r="X22" s="192" t="s">
        <v>408</v>
      </c>
      <c r="Y22" s="3"/>
    </row>
    <row r="23" spans="1:25" ht="26.25" customHeight="1" thickBot="1">
      <c r="A23" s="444" t="s">
        <v>430</v>
      </c>
      <c r="B23" s="445"/>
      <c r="C23" s="446"/>
      <c r="D23" s="447"/>
      <c r="E23" s="447"/>
      <c r="F23" s="447"/>
      <c r="G23" s="448"/>
      <c r="H23" s="465" t="s">
        <v>1927</v>
      </c>
      <c r="I23" s="465"/>
      <c r="J23" s="446"/>
      <c r="K23" s="447"/>
      <c r="L23" s="475"/>
      <c r="N23" s="15"/>
      <c r="R23" s="20"/>
      <c r="S23" s="5"/>
      <c r="T23" s="6"/>
      <c r="U23" s="6"/>
      <c r="V23" s="191" t="s">
        <v>190</v>
      </c>
      <c r="W23" s="193" t="s">
        <v>407</v>
      </c>
      <c r="X23" s="193" t="s">
        <v>408</v>
      </c>
      <c r="Y23" s="84"/>
    </row>
    <row r="24" spans="1:25" ht="26.25" customHeight="1">
      <c r="A24" s="430" t="s">
        <v>1939</v>
      </c>
      <c r="B24" s="431"/>
      <c r="C24" s="476"/>
      <c r="D24" s="477"/>
      <c r="E24" s="478"/>
      <c r="F24" s="215" t="s">
        <v>1924</v>
      </c>
      <c r="G24" s="476"/>
      <c r="H24" s="477"/>
      <c r="I24" s="477"/>
      <c r="J24" s="85" t="s">
        <v>426</v>
      </c>
      <c r="K24" s="288"/>
      <c r="L24" s="290"/>
      <c r="N24" s="15"/>
      <c r="R24" s="20"/>
      <c r="S24" s="5"/>
      <c r="T24" s="6"/>
      <c r="U24" s="6"/>
      <c r="V24" s="191" t="s">
        <v>191</v>
      </c>
      <c r="W24" s="192" t="s">
        <v>407</v>
      </c>
      <c r="X24" s="192" t="s">
        <v>408</v>
      </c>
      <c r="Y24" s="84"/>
    </row>
    <row r="25" spans="1:25" ht="27.95" customHeight="1">
      <c r="A25" s="470" t="s">
        <v>1901</v>
      </c>
      <c r="B25" s="471"/>
      <c r="C25" s="439"/>
      <c r="D25" s="440"/>
      <c r="E25" s="441"/>
      <c r="F25" s="472" t="s">
        <v>1902</v>
      </c>
      <c r="G25" s="473"/>
      <c r="H25" s="474"/>
      <c r="I25" s="314"/>
      <c r="J25" s="315"/>
      <c r="K25" s="442" t="str">
        <f>IF(I25="","",LOOKUP(I25,V:V,W:W))</f>
        <v/>
      </c>
      <c r="L25" s="443"/>
      <c r="N25" s="15"/>
      <c r="R25" s="20"/>
      <c r="S25" s="5"/>
      <c r="T25" s="6"/>
      <c r="U25" s="6"/>
      <c r="V25" s="191" t="s">
        <v>192</v>
      </c>
      <c r="W25" s="193" t="s">
        <v>407</v>
      </c>
      <c r="X25" s="193" t="s">
        <v>408</v>
      </c>
      <c r="Y25" s="84"/>
    </row>
    <row r="26" spans="1:25" ht="26.25" customHeight="1">
      <c r="A26" s="291" t="s">
        <v>1896</v>
      </c>
      <c r="B26" s="307"/>
      <c r="C26" s="439"/>
      <c r="D26" s="440"/>
      <c r="E26" s="441"/>
      <c r="F26" s="424" t="s">
        <v>1897</v>
      </c>
      <c r="G26" s="425"/>
      <c r="H26" s="426"/>
      <c r="I26" s="427"/>
      <c r="J26" s="428"/>
      <c r="K26" s="428"/>
      <c r="L26" s="429"/>
      <c r="N26" s="15"/>
      <c r="R26" s="20"/>
      <c r="S26" s="5"/>
      <c r="T26" s="6"/>
      <c r="U26" s="6"/>
      <c r="V26" s="191" t="s">
        <v>193</v>
      </c>
      <c r="W26" s="192" t="s">
        <v>407</v>
      </c>
      <c r="X26" s="192" t="s">
        <v>408</v>
      </c>
      <c r="Y26" s="84"/>
    </row>
    <row r="27" spans="1:25" ht="30.75" customHeight="1">
      <c r="A27" s="291" t="s">
        <v>1898</v>
      </c>
      <c r="B27" s="307"/>
      <c r="C27" s="418"/>
      <c r="D27" s="419"/>
      <c r="E27" s="420"/>
      <c r="F27" s="498" t="s">
        <v>1952</v>
      </c>
      <c r="G27" s="499"/>
      <c r="H27" s="500"/>
      <c r="I27" s="462"/>
      <c r="J27" s="463"/>
      <c r="K27" s="463"/>
      <c r="L27" s="464"/>
      <c r="R27" s="20"/>
      <c r="S27" s="5"/>
      <c r="T27" s="6"/>
      <c r="U27" s="6"/>
      <c r="V27" s="191" t="s">
        <v>194</v>
      </c>
      <c r="W27" s="193" t="s">
        <v>407</v>
      </c>
      <c r="X27" s="193" t="s">
        <v>408</v>
      </c>
      <c r="Y27" s="84"/>
    </row>
    <row r="28" spans="1:25" ht="26.25" customHeight="1" thickBot="1">
      <c r="A28" s="444" t="s">
        <v>430</v>
      </c>
      <c r="B28" s="445"/>
      <c r="C28" s="446"/>
      <c r="D28" s="447"/>
      <c r="E28" s="447"/>
      <c r="F28" s="447"/>
      <c r="G28" s="448"/>
      <c r="H28" s="465" t="s">
        <v>1927</v>
      </c>
      <c r="I28" s="465"/>
      <c r="J28" s="446"/>
      <c r="K28" s="447"/>
      <c r="L28" s="475"/>
      <c r="R28" s="20"/>
      <c r="S28" s="5"/>
      <c r="T28" s="6"/>
      <c r="U28" s="6"/>
      <c r="V28" s="191" t="s">
        <v>195</v>
      </c>
      <c r="W28" s="193" t="s">
        <v>407</v>
      </c>
      <c r="X28" s="193" t="s">
        <v>408</v>
      </c>
      <c r="Y28" s="84"/>
    </row>
    <row r="29" spans="1:25" ht="26.25" customHeight="1">
      <c r="A29" s="430" t="s">
        <v>1940</v>
      </c>
      <c r="B29" s="431"/>
      <c r="C29" s="476"/>
      <c r="D29" s="477"/>
      <c r="E29" s="478"/>
      <c r="F29" s="215" t="s">
        <v>1924</v>
      </c>
      <c r="G29" s="476"/>
      <c r="H29" s="477"/>
      <c r="I29" s="477"/>
      <c r="J29" s="85" t="s">
        <v>426</v>
      </c>
      <c r="K29" s="288"/>
      <c r="L29" s="290"/>
      <c r="R29" s="20"/>
      <c r="S29" s="5"/>
      <c r="T29" s="6"/>
      <c r="U29" s="6"/>
      <c r="V29" s="191" t="s">
        <v>196</v>
      </c>
      <c r="W29" s="192" t="s">
        <v>407</v>
      </c>
      <c r="X29" s="192" t="s">
        <v>408</v>
      </c>
      <c r="Y29" s="84"/>
    </row>
    <row r="30" spans="1:25" ht="27.95" customHeight="1">
      <c r="A30" s="470" t="s">
        <v>1901</v>
      </c>
      <c r="B30" s="471"/>
      <c r="C30" s="439"/>
      <c r="D30" s="440"/>
      <c r="E30" s="441"/>
      <c r="F30" s="472" t="s">
        <v>1902</v>
      </c>
      <c r="G30" s="473"/>
      <c r="H30" s="474"/>
      <c r="I30" s="314"/>
      <c r="J30" s="315"/>
      <c r="K30" s="442" t="str">
        <f>IF(I30="","",LOOKUP(I30,V:V,W:W))</f>
        <v/>
      </c>
      <c r="L30" s="443"/>
      <c r="R30" s="20"/>
      <c r="S30" s="5"/>
      <c r="T30" s="6"/>
      <c r="U30" s="6"/>
      <c r="V30" s="191" t="s">
        <v>197</v>
      </c>
      <c r="W30" s="193" t="s">
        <v>407</v>
      </c>
      <c r="X30" s="193" t="s">
        <v>408</v>
      </c>
      <c r="Y30" s="84"/>
    </row>
    <row r="31" spans="1:25" ht="26.25" customHeight="1">
      <c r="A31" s="291" t="s">
        <v>1896</v>
      </c>
      <c r="B31" s="307"/>
      <c r="C31" s="439"/>
      <c r="D31" s="440"/>
      <c r="E31" s="441"/>
      <c r="F31" s="424" t="s">
        <v>1897</v>
      </c>
      <c r="G31" s="425"/>
      <c r="H31" s="426"/>
      <c r="I31" s="427"/>
      <c r="J31" s="428"/>
      <c r="K31" s="428"/>
      <c r="L31" s="429"/>
      <c r="R31" s="20"/>
      <c r="S31" s="5"/>
      <c r="T31" s="6"/>
      <c r="U31" s="6"/>
      <c r="V31" s="191" t="s">
        <v>198</v>
      </c>
      <c r="W31" s="192" t="s">
        <v>407</v>
      </c>
      <c r="X31" s="192" t="s">
        <v>408</v>
      </c>
      <c r="Y31" s="84"/>
    </row>
    <row r="32" spans="1:25" ht="30.75" customHeight="1">
      <c r="A32" s="291" t="s">
        <v>1898</v>
      </c>
      <c r="B32" s="307"/>
      <c r="C32" s="418"/>
      <c r="D32" s="419"/>
      <c r="E32" s="420"/>
      <c r="F32" s="449" t="s">
        <v>1952</v>
      </c>
      <c r="G32" s="450"/>
      <c r="H32" s="451"/>
      <c r="I32" s="462"/>
      <c r="J32" s="463"/>
      <c r="K32" s="463"/>
      <c r="L32" s="464"/>
      <c r="R32" s="20"/>
      <c r="S32" s="5"/>
      <c r="T32" s="6"/>
      <c r="U32" s="6"/>
      <c r="V32" s="191" t="s">
        <v>199</v>
      </c>
      <c r="W32" s="193" t="s">
        <v>407</v>
      </c>
      <c r="X32" s="193" t="s">
        <v>408</v>
      </c>
      <c r="Y32" s="84"/>
    </row>
    <row r="33" spans="1:25" ht="26.25" customHeight="1" thickBot="1">
      <c r="A33" s="444" t="s">
        <v>430</v>
      </c>
      <c r="B33" s="445"/>
      <c r="C33" s="446"/>
      <c r="D33" s="447"/>
      <c r="E33" s="447"/>
      <c r="F33" s="447"/>
      <c r="G33" s="448"/>
      <c r="H33" s="465" t="s">
        <v>1927</v>
      </c>
      <c r="I33" s="465"/>
      <c r="J33" s="446"/>
      <c r="K33" s="447"/>
      <c r="L33" s="475"/>
      <c r="R33" s="20"/>
      <c r="S33" s="5"/>
      <c r="T33" s="6"/>
      <c r="U33" s="6"/>
      <c r="V33" s="191" t="s">
        <v>200</v>
      </c>
      <c r="W33" s="192" t="s">
        <v>407</v>
      </c>
      <c r="X33" s="192" t="s">
        <v>408</v>
      </c>
      <c r="Y33" s="84"/>
    </row>
    <row r="34" spans="1:25" ht="26.25" customHeight="1">
      <c r="A34" s="430" t="s">
        <v>1941</v>
      </c>
      <c r="B34" s="431"/>
      <c r="C34" s="476"/>
      <c r="D34" s="477"/>
      <c r="E34" s="478"/>
      <c r="F34" s="215" t="s">
        <v>1924</v>
      </c>
      <c r="G34" s="476"/>
      <c r="H34" s="477"/>
      <c r="I34" s="477"/>
      <c r="J34" s="85" t="s">
        <v>426</v>
      </c>
      <c r="K34" s="288"/>
      <c r="L34" s="290"/>
      <c r="R34" s="20"/>
      <c r="S34" s="5"/>
      <c r="T34" s="6"/>
      <c r="U34" s="6"/>
      <c r="V34" s="191" t="s">
        <v>201</v>
      </c>
      <c r="W34" s="193" t="s">
        <v>407</v>
      </c>
      <c r="X34" s="193" t="s">
        <v>408</v>
      </c>
      <c r="Y34" s="84"/>
    </row>
    <row r="35" spans="1:25" ht="27.95" customHeight="1">
      <c r="A35" s="470" t="s">
        <v>1901</v>
      </c>
      <c r="B35" s="471"/>
      <c r="C35" s="439"/>
      <c r="D35" s="440"/>
      <c r="E35" s="441"/>
      <c r="F35" s="472" t="s">
        <v>1902</v>
      </c>
      <c r="G35" s="473"/>
      <c r="H35" s="474"/>
      <c r="I35" s="314"/>
      <c r="J35" s="315"/>
      <c r="K35" s="442" t="str">
        <f>IF(I35="","",LOOKUP(I35,V:V,W:W))</f>
        <v/>
      </c>
      <c r="L35" s="443"/>
      <c r="R35" s="20"/>
      <c r="S35" s="5"/>
      <c r="T35" s="6"/>
      <c r="U35" s="6"/>
      <c r="V35" s="191" t="s">
        <v>202</v>
      </c>
      <c r="W35" s="192" t="s">
        <v>407</v>
      </c>
      <c r="X35" s="192" t="s">
        <v>408</v>
      </c>
      <c r="Y35" s="84"/>
    </row>
    <row r="36" spans="1:25" ht="26.25" customHeight="1">
      <c r="A36" s="291" t="s">
        <v>1896</v>
      </c>
      <c r="B36" s="307"/>
      <c r="C36" s="439"/>
      <c r="D36" s="440"/>
      <c r="E36" s="441"/>
      <c r="F36" s="424" t="s">
        <v>1897</v>
      </c>
      <c r="G36" s="425"/>
      <c r="H36" s="426"/>
      <c r="I36" s="427"/>
      <c r="J36" s="428"/>
      <c r="K36" s="428"/>
      <c r="L36" s="429"/>
      <c r="R36" s="20"/>
      <c r="S36" s="5"/>
      <c r="T36" s="6"/>
      <c r="U36" s="6"/>
      <c r="V36" s="191" t="s">
        <v>203</v>
      </c>
      <c r="W36" s="193" t="s">
        <v>407</v>
      </c>
      <c r="X36" s="193" t="s">
        <v>408</v>
      </c>
      <c r="Y36" s="84"/>
    </row>
    <row r="37" spans="1:25" ht="30.75" customHeight="1">
      <c r="A37" s="291" t="s">
        <v>1898</v>
      </c>
      <c r="B37" s="307"/>
      <c r="C37" s="418"/>
      <c r="D37" s="419"/>
      <c r="E37" s="420"/>
      <c r="F37" s="498" t="s">
        <v>1952</v>
      </c>
      <c r="G37" s="499"/>
      <c r="H37" s="500"/>
      <c r="I37" s="462"/>
      <c r="J37" s="463"/>
      <c r="K37" s="463"/>
      <c r="L37" s="464"/>
      <c r="R37" s="20"/>
      <c r="S37" s="5"/>
      <c r="T37" s="6"/>
      <c r="U37" s="6"/>
      <c r="V37" s="191" t="s">
        <v>204</v>
      </c>
      <c r="W37" s="192" t="s">
        <v>407</v>
      </c>
      <c r="X37" s="192" t="s">
        <v>408</v>
      </c>
      <c r="Y37" s="84"/>
    </row>
    <row r="38" spans="1:25" ht="26.25" customHeight="1" thickBot="1">
      <c r="A38" s="444" t="s">
        <v>430</v>
      </c>
      <c r="B38" s="445"/>
      <c r="C38" s="446"/>
      <c r="D38" s="447"/>
      <c r="E38" s="447"/>
      <c r="F38" s="447"/>
      <c r="G38" s="448"/>
      <c r="H38" s="465" t="s">
        <v>1927</v>
      </c>
      <c r="I38" s="465"/>
      <c r="J38" s="446"/>
      <c r="K38" s="447"/>
      <c r="L38" s="475"/>
      <c r="R38" s="20"/>
      <c r="S38" s="5"/>
      <c r="T38" s="6"/>
      <c r="U38" s="6"/>
      <c r="V38" s="191" t="s">
        <v>205</v>
      </c>
      <c r="W38" s="193" t="s">
        <v>407</v>
      </c>
      <c r="X38" s="193" t="s">
        <v>408</v>
      </c>
      <c r="Y38" s="84"/>
    </row>
    <row r="39" spans="1:25" ht="30" customHeight="1" thickBot="1">
      <c r="A39" s="242" t="s">
        <v>1986</v>
      </c>
      <c r="B39" s="243"/>
      <c r="C39" s="243"/>
      <c r="D39" s="243"/>
      <c r="E39" s="243"/>
      <c r="F39" s="243"/>
      <c r="G39" s="243"/>
      <c r="H39" s="243"/>
      <c r="I39" s="243"/>
      <c r="J39" s="243"/>
      <c r="K39" s="243"/>
      <c r="L39" s="244"/>
      <c r="O39" s="209" t="s">
        <v>1833</v>
      </c>
      <c r="Q39" s="66" t="s">
        <v>1928</v>
      </c>
      <c r="S39" s="5"/>
      <c r="T39" s="6"/>
      <c r="U39" s="6"/>
      <c r="V39" s="191" t="s">
        <v>206</v>
      </c>
      <c r="W39" s="192" t="s">
        <v>407</v>
      </c>
      <c r="X39" s="192" t="s">
        <v>408</v>
      </c>
      <c r="Y39" s="3"/>
    </row>
    <row r="40" spans="1:25" ht="30" customHeight="1">
      <c r="A40" s="245" t="s">
        <v>1899</v>
      </c>
      <c r="B40" s="246"/>
      <c r="C40" s="432">
        <f ca="1">'PRIJAVNI OBRAZAC'!C24:L24</f>
        <v>0</v>
      </c>
      <c r="D40" s="433"/>
      <c r="E40" s="434"/>
      <c r="F40" s="62" t="s">
        <v>1924</v>
      </c>
      <c r="G40" s="261"/>
      <c r="H40" s="247"/>
      <c r="I40" s="264"/>
      <c r="J40" s="62" t="s">
        <v>426</v>
      </c>
      <c r="K40" s="261"/>
      <c r="L40" s="248"/>
      <c r="O40" s="210" t="s">
        <v>1834</v>
      </c>
      <c r="Q40" s="66" t="s">
        <v>1929</v>
      </c>
      <c r="S40" s="5"/>
      <c r="T40" s="6"/>
      <c r="U40" s="6"/>
      <c r="V40" s="191" t="s">
        <v>207</v>
      </c>
      <c r="W40" s="193" t="s">
        <v>407</v>
      </c>
      <c r="X40" s="193" t="s">
        <v>408</v>
      </c>
      <c r="Y40" s="84"/>
    </row>
    <row r="41" spans="1:25" ht="30" customHeight="1">
      <c r="A41" s="503" t="s">
        <v>1930</v>
      </c>
      <c r="B41" s="504"/>
      <c r="C41" s="505"/>
      <c r="D41" s="506"/>
      <c r="E41" s="507"/>
      <c r="F41" s="63" t="s">
        <v>1902</v>
      </c>
      <c r="G41" s="314"/>
      <c r="H41" s="315"/>
      <c r="I41" s="466"/>
      <c r="J41" s="467" t="str">
        <f>IF(G41="","",LOOKUP(G41,V:V,W:W))</f>
        <v/>
      </c>
      <c r="K41" s="468"/>
      <c r="L41" s="469"/>
      <c r="O41" s="210" t="s">
        <v>1835</v>
      </c>
      <c r="S41" s="5"/>
      <c r="T41" s="6"/>
      <c r="U41" s="6"/>
      <c r="V41" s="191" t="s">
        <v>208</v>
      </c>
      <c r="W41" s="192" t="s">
        <v>407</v>
      </c>
      <c r="X41" s="192" t="s">
        <v>408</v>
      </c>
      <c r="Y41" s="3"/>
    </row>
    <row r="42" spans="1:25" ht="30" customHeight="1">
      <c r="A42" s="501" t="s">
        <v>1886</v>
      </c>
      <c r="B42" s="502"/>
      <c r="C42" s="511" t="str">
        <f ca="1">'PRIJAVNI OBRAZAC'!J25</f>
        <v>-/</v>
      </c>
      <c r="D42" s="512"/>
      <c r="E42" s="512"/>
      <c r="F42" s="512"/>
      <c r="G42" s="512"/>
      <c r="H42" s="512"/>
      <c r="I42" s="512"/>
      <c r="J42" s="512"/>
      <c r="K42" s="512"/>
      <c r="L42" s="513"/>
      <c r="O42" s="210" t="s">
        <v>1836</v>
      </c>
      <c r="S42" s="5"/>
      <c r="T42" s="6"/>
      <c r="U42" s="6"/>
      <c r="V42" s="191" t="s">
        <v>209</v>
      </c>
      <c r="W42" s="193" t="s">
        <v>407</v>
      </c>
      <c r="X42" s="193" t="s">
        <v>408</v>
      </c>
      <c r="Y42" s="84"/>
    </row>
    <row r="43" spans="1:25" ht="30" customHeight="1">
      <c r="A43" s="501" t="s">
        <v>1894</v>
      </c>
      <c r="B43" s="502"/>
      <c r="C43" s="505"/>
      <c r="D43" s="506"/>
      <c r="E43" s="506"/>
      <c r="F43" s="507"/>
      <c r="G43" s="505"/>
      <c r="H43" s="506"/>
      <c r="I43" s="507"/>
      <c r="J43" s="514" t="str">
        <f>C42&amp;"_"&amp;C43&amp;"_"&amp;G43</f>
        <v>-/__</v>
      </c>
      <c r="K43" s="515"/>
      <c r="L43" s="516"/>
      <c r="O43" s="210" t="s">
        <v>1837</v>
      </c>
      <c r="S43" s="5"/>
      <c r="T43" s="6"/>
      <c r="U43" s="6"/>
      <c r="V43" s="191" t="s">
        <v>210</v>
      </c>
      <c r="W43" s="192" t="s">
        <v>407</v>
      </c>
      <c r="X43" s="192" t="s">
        <v>408</v>
      </c>
      <c r="Y43" s="3"/>
    </row>
    <row r="44" spans="1:25" ht="30" customHeight="1">
      <c r="A44" s="452" t="s">
        <v>1926</v>
      </c>
      <c r="B44" s="453"/>
      <c r="C44" s="454"/>
      <c r="D44" s="455"/>
      <c r="E44" s="456"/>
      <c r="F44" s="435" t="s">
        <v>1925</v>
      </c>
      <c r="G44" s="436"/>
      <c r="H44" s="437"/>
      <c r="I44" s="438"/>
      <c r="J44" s="59" t="s">
        <v>451</v>
      </c>
      <c r="K44" s="517"/>
      <c r="L44" s="518"/>
      <c r="O44" s="210" t="s">
        <v>1838</v>
      </c>
      <c r="S44" s="5"/>
      <c r="T44" s="6"/>
      <c r="U44" s="6"/>
      <c r="V44" s="191" t="s">
        <v>211</v>
      </c>
      <c r="W44" s="193" t="s">
        <v>407</v>
      </c>
      <c r="X44" s="193" t="s">
        <v>408</v>
      </c>
      <c r="Y44" s="84"/>
    </row>
    <row r="45" spans="1:25" ht="30" customHeight="1" thickBot="1">
      <c r="A45" s="249" t="s">
        <v>430</v>
      </c>
      <c r="B45" s="597"/>
      <c r="C45" s="446"/>
      <c r="D45" s="447"/>
      <c r="E45" s="447"/>
      <c r="F45" s="447"/>
      <c r="G45" s="448"/>
      <c r="H45" s="465" t="s">
        <v>1927</v>
      </c>
      <c r="I45" s="465"/>
      <c r="J45" s="446"/>
      <c r="K45" s="447"/>
      <c r="L45" s="475"/>
      <c r="O45" s="210" t="s">
        <v>1839</v>
      </c>
      <c r="S45" s="5"/>
      <c r="T45" s="6"/>
      <c r="U45" s="6"/>
      <c r="V45" s="191" t="s">
        <v>212</v>
      </c>
      <c r="W45" s="192" t="s">
        <v>407</v>
      </c>
      <c r="X45" s="192" t="s">
        <v>408</v>
      </c>
      <c r="Y45" s="3"/>
    </row>
    <row r="46" spans="1:25" ht="30" customHeight="1" thickBot="1">
      <c r="A46" s="242" t="s">
        <v>382</v>
      </c>
      <c r="B46" s="243"/>
      <c r="C46" s="243"/>
      <c r="D46" s="243"/>
      <c r="E46" s="243"/>
      <c r="F46" s="243"/>
      <c r="G46" s="243"/>
      <c r="H46" s="243"/>
      <c r="I46" s="243"/>
      <c r="J46" s="243"/>
      <c r="K46" s="243"/>
      <c r="L46" s="244"/>
      <c r="O46" s="210" t="s">
        <v>1840</v>
      </c>
      <c r="S46" s="5"/>
      <c r="T46" s="6"/>
      <c r="U46" s="6"/>
      <c r="V46" s="191" t="s">
        <v>213</v>
      </c>
      <c r="W46" s="193" t="s">
        <v>407</v>
      </c>
      <c r="X46" s="193" t="s">
        <v>408</v>
      </c>
      <c r="Y46" s="84"/>
    </row>
    <row r="47" spans="1:25" ht="49.5" customHeight="1">
      <c r="A47" s="599" t="str">
        <f>"Pregledom izvršenih mjera energetske obnove obiteljske kuće na gore navedenoj lokaciji donosi se zaključak "&amp; "da su nabava i ugradnja materijala i opreme obavljeni sukladno svim važećim zakonima, propisima i normama, te da su svi radovi završeni dana " &amp; TEXT(C17,"DD.MM.YYYY") &amp;", što potpisom potvrđuju korisnik sustava "&amp;C4&amp;" "&amp;C5&amp;", izvođač(i) radova, te energetski certifikator (predstavnik-u slučaju pravne osobe) " &amp;C40 &amp;" (broj ovlaštenja " &amp;C42 &amp; ")."</f>
        <v>Pregledom izvršenih mjera energetske obnove obiteljske kuće na gore navedenoj lokaciji donosi se zaključak da su nabava i ugradnja materijala i opreme obavljeni sukladno svim važećim zakonima, propisima i normama, te da su svi radovi završeni dana 00.01.1900, što potpisom potvrđuju korisnik sustava 0 0, izvođač(i) radova, te energetski certifikator (predstavnik-u slučaju pravne osobe) 0 (broj ovlaštenja -/).</v>
      </c>
      <c r="B47" s="600"/>
      <c r="C47" s="600"/>
      <c r="D47" s="600"/>
      <c r="E47" s="600"/>
      <c r="F47" s="600"/>
      <c r="G47" s="600"/>
      <c r="H47" s="600"/>
      <c r="I47" s="600"/>
      <c r="J47" s="600"/>
      <c r="K47" s="600"/>
      <c r="L47" s="601"/>
      <c r="O47" s="210" t="s">
        <v>1841</v>
      </c>
      <c r="S47" s="5"/>
      <c r="T47" s="6"/>
      <c r="U47" s="6"/>
      <c r="V47" s="191" t="s">
        <v>214</v>
      </c>
      <c r="W47" s="192" t="s">
        <v>407</v>
      </c>
      <c r="X47" s="192" t="s">
        <v>408</v>
      </c>
      <c r="Y47" s="3"/>
    </row>
    <row r="48" spans="1:25" ht="75.75" customHeight="1">
      <c r="A48" s="602" t="s">
        <v>510</v>
      </c>
      <c r="B48" s="553"/>
      <c r="C48" s="553"/>
      <c r="D48" s="553"/>
      <c r="E48" s="553"/>
      <c r="F48" s="553"/>
      <c r="G48" s="553"/>
      <c r="H48" s="553"/>
      <c r="I48" s="553"/>
      <c r="J48" s="553"/>
      <c r="K48" s="553"/>
      <c r="L48" s="603"/>
      <c r="O48" s="210" t="s">
        <v>1842</v>
      </c>
      <c r="S48" s="3"/>
      <c r="T48" s="4"/>
      <c r="U48" s="4"/>
      <c r="V48" s="191" t="s">
        <v>215</v>
      </c>
      <c r="W48" s="193" t="s">
        <v>407</v>
      </c>
      <c r="X48" s="193" t="s">
        <v>408</v>
      </c>
      <c r="Y48" s="84"/>
    </row>
    <row r="49" spans="1:25" ht="54.95" customHeight="1">
      <c r="A49" s="149"/>
      <c r="B49" s="604" t="str">
        <f ca="1">'PRIJAVNI OBRAZAC'!B27:D27</f>
        <v>,</v>
      </c>
      <c r="C49" s="604"/>
      <c r="D49" s="604"/>
      <c r="E49" s="180">
        <f ca="1">TODAY()</f>
        <v>42128</v>
      </c>
      <c r="F49" s="131"/>
      <c r="G49" s="131"/>
      <c r="H49" s="598"/>
      <c r="I49" s="598"/>
      <c r="J49" s="598"/>
      <c r="K49" s="87"/>
      <c r="L49" s="19"/>
      <c r="O49" s="210" t="s">
        <v>1843</v>
      </c>
      <c r="S49" s="5"/>
      <c r="T49" s="6"/>
      <c r="U49" s="6"/>
      <c r="V49" s="191" t="s">
        <v>216</v>
      </c>
      <c r="W49" s="192" t="s">
        <v>2085</v>
      </c>
      <c r="X49" s="192" t="s">
        <v>403</v>
      </c>
      <c r="Y49" s="3"/>
    </row>
    <row r="50" spans="1:25" ht="41.25" customHeight="1">
      <c r="A50" s="149"/>
      <c r="B50" s="577" t="s">
        <v>1993</v>
      </c>
      <c r="C50" s="577"/>
      <c r="D50" s="577"/>
      <c r="E50" s="577"/>
      <c r="F50" s="17"/>
      <c r="G50" s="18"/>
      <c r="H50" s="577"/>
      <c r="I50" s="577"/>
      <c r="J50" s="577"/>
      <c r="K50" s="577"/>
      <c r="L50" s="19"/>
      <c r="O50" s="210" t="s">
        <v>1844</v>
      </c>
      <c r="S50" s="3"/>
      <c r="T50" s="4"/>
      <c r="U50" s="4"/>
      <c r="V50" s="191" t="s">
        <v>217</v>
      </c>
      <c r="W50" s="193" t="s">
        <v>407</v>
      </c>
      <c r="X50" s="193" t="s">
        <v>408</v>
      </c>
      <c r="Y50" s="84"/>
    </row>
    <row r="51" spans="1:25" ht="41.25" customHeight="1">
      <c r="A51" s="149"/>
      <c r="B51" s="158"/>
      <c r="C51" s="133"/>
      <c r="D51" s="133"/>
      <c r="E51" s="133"/>
      <c r="F51" s="17"/>
      <c r="G51" s="18"/>
      <c r="H51" s="133"/>
      <c r="I51" s="133"/>
      <c r="J51" s="133"/>
      <c r="K51" s="133"/>
      <c r="L51" s="19"/>
      <c r="O51" s="210" t="s">
        <v>1845</v>
      </c>
      <c r="S51" s="3"/>
      <c r="T51" s="4"/>
      <c r="U51" s="4"/>
      <c r="V51" s="191" t="s">
        <v>218</v>
      </c>
      <c r="W51" s="192" t="s">
        <v>407</v>
      </c>
      <c r="X51" s="192" t="s">
        <v>408</v>
      </c>
      <c r="Y51" s="84"/>
    </row>
    <row r="52" spans="1:25">
      <c r="A52" s="150"/>
      <c r="B52" s="159"/>
      <c r="C52" s="135"/>
      <c r="D52" s="135"/>
      <c r="E52" s="135"/>
      <c r="F52" s="135"/>
      <c r="G52" s="135"/>
      <c r="H52" s="135"/>
      <c r="I52" s="135"/>
      <c r="J52" s="135"/>
      <c r="K52" s="135"/>
      <c r="L52" s="136"/>
      <c r="O52" s="210" t="s">
        <v>1846</v>
      </c>
      <c r="S52" s="5"/>
      <c r="T52" s="6"/>
      <c r="U52" s="6"/>
      <c r="V52" s="191" t="s">
        <v>219</v>
      </c>
      <c r="W52" s="193" t="s">
        <v>407</v>
      </c>
      <c r="X52" s="193" t="s">
        <v>408</v>
      </c>
      <c r="Y52" s="3"/>
    </row>
    <row r="53" spans="1:25">
      <c r="A53" s="150"/>
      <c r="B53" s="159"/>
      <c r="C53" s="135"/>
      <c r="D53" s="135"/>
      <c r="E53" s="135"/>
      <c r="F53" s="135"/>
      <c r="G53" s="135"/>
      <c r="H53" s="135"/>
      <c r="I53" s="135"/>
      <c r="J53" s="135"/>
      <c r="K53" s="135"/>
      <c r="L53" s="136"/>
      <c r="O53" s="210" t="s">
        <v>1847</v>
      </c>
      <c r="S53" s="3"/>
      <c r="T53" s="4"/>
      <c r="U53" s="4"/>
      <c r="V53" s="191" t="s">
        <v>220</v>
      </c>
      <c r="W53" s="192" t="s">
        <v>407</v>
      </c>
      <c r="X53" s="192" t="s">
        <v>408</v>
      </c>
      <c r="Y53" s="84"/>
    </row>
    <row r="54" spans="1:25">
      <c r="A54" s="150"/>
      <c r="B54" s="553" t="s">
        <v>1895</v>
      </c>
      <c r="C54" s="553"/>
      <c r="D54" s="553"/>
      <c r="E54" s="553"/>
      <c r="F54" s="88"/>
      <c r="G54" s="553" t="str">
        <f>IF(C24&lt;&gt;"","Izvođač radova","")</f>
        <v/>
      </c>
      <c r="H54" s="553"/>
      <c r="I54" s="553"/>
      <c r="J54" s="553"/>
      <c r="K54" s="553"/>
      <c r="L54" s="89"/>
      <c r="O54" s="210" t="s">
        <v>1848</v>
      </c>
      <c r="S54" s="5"/>
      <c r="T54" s="6"/>
      <c r="U54" s="6"/>
      <c r="V54" s="191" t="s">
        <v>221</v>
      </c>
      <c r="W54" s="193" t="s">
        <v>407</v>
      </c>
      <c r="X54" s="193" t="s">
        <v>408</v>
      </c>
      <c r="Y54" s="3"/>
    </row>
    <row r="55" spans="1:25" ht="54.95" customHeight="1">
      <c r="A55" s="151"/>
      <c r="B55" s="234"/>
      <c r="C55" s="234"/>
      <c r="D55" s="234"/>
      <c r="E55" s="234"/>
      <c r="F55" s="18"/>
      <c r="G55" s="555"/>
      <c r="H55" s="555"/>
      <c r="I55" s="555"/>
      <c r="J55" s="555"/>
      <c r="K55" s="555"/>
      <c r="L55" s="19"/>
      <c r="O55" s="210" t="s">
        <v>1849</v>
      </c>
      <c r="S55" s="3"/>
      <c r="T55" s="4"/>
      <c r="U55" s="4"/>
      <c r="V55" s="191" t="s">
        <v>222</v>
      </c>
      <c r="W55" s="192" t="s">
        <v>407</v>
      </c>
      <c r="X55" s="192" t="s">
        <v>408</v>
      </c>
      <c r="Y55" s="84"/>
    </row>
    <row r="56" spans="1:25">
      <c r="A56" s="151"/>
      <c r="B56" s="554" t="s">
        <v>1950</v>
      </c>
      <c r="C56" s="554"/>
      <c r="D56" s="554"/>
      <c r="E56" s="554"/>
      <c r="F56" s="18"/>
      <c r="G56" s="577" t="str">
        <f>IF(C24&lt;&gt;"","(žig i potpis izvođača)","")</f>
        <v/>
      </c>
      <c r="H56" s="577"/>
      <c r="I56" s="577"/>
      <c r="J56" s="577"/>
      <c r="K56" s="577"/>
      <c r="L56" s="19"/>
      <c r="O56" s="210" t="s">
        <v>1850</v>
      </c>
      <c r="S56" s="5"/>
      <c r="T56" s="6"/>
      <c r="U56" s="6"/>
      <c r="V56" s="191" t="s">
        <v>223</v>
      </c>
      <c r="W56" s="193" t="s">
        <v>407</v>
      </c>
      <c r="X56" s="193" t="s">
        <v>408</v>
      </c>
      <c r="Y56" s="84"/>
    </row>
    <row r="57" spans="1:25">
      <c r="A57" s="150"/>
      <c r="B57" s="159"/>
      <c r="C57" s="135"/>
      <c r="D57" s="135"/>
      <c r="E57" s="135"/>
      <c r="F57" s="135"/>
      <c r="G57" s="135"/>
      <c r="H57" s="135"/>
      <c r="I57" s="135"/>
      <c r="J57" s="135"/>
      <c r="K57" s="135"/>
      <c r="L57" s="136"/>
      <c r="O57" s="210" t="s">
        <v>1851</v>
      </c>
      <c r="S57" s="3"/>
      <c r="T57" s="4"/>
      <c r="U57" s="4"/>
      <c r="V57" s="191" t="s">
        <v>224</v>
      </c>
      <c r="W57" s="192" t="s">
        <v>407</v>
      </c>
      <c r="X57" s="192" t="s">
        <v>408</v>
      </c>
      <c r="Y57" s="3"/>
    </row>
    <row r="58" spans="1:25">
      <c r="A58" s="150"/>
      <c r="B58" s="159"/>
      <c r="C58" s="135"/>
      <c r="D58" s="137"/>
      <c r="E58" s="135"/>
      <c r="F58" s="135"/>
      <c r="G58" s="135"/>
      <c r="H58" s="135"/>
      <c r="I58" s="135"/>
      <c r="J58" s="135"/>
      <c r="K58" s="135"/>
      <c r="L58" s="136"/>
      <c r="O58" s="210" t="s">
        <v>1852</v>
      </c>
      <c r="S58" s="5"/>
      <c r="T58" s="6"/>
      <c r="U58" s="6"/>
      <c r="V58" s="191" t="s">
        <v>225</v>
      </c>
      <c r="W58" s="193" t="s">
        <v>407</v>
      </c>
      <c r="X58" s="193" t="s">
        <v>408</v>
      </c>
      <c r="Y58" s="84"/>
    </row>
    <row r="59" spans="1:25">
      <c r="A59" s="150"/>
      <c r="B59" s="159"/>
      <c r="C59" s="135"/>
      <c r="D59" s="137"/>
      <c r="E59" s="135"/>
      <c r="F59" s="135"/>
      <c r="G59" s="135"/>
      <c r="H59" s="135"/>
      <c r="I59" s="135"/>
      <c r="J59" s="135"/>
      <c r="K59" s="135"/>
      <c r="L59" s="136"/>
      <c r="O59" s="210" t="s">
        <v>1853</v>
      </c>
      <c r="S59" s="5"/>
      <c r="T59" s="6"/>
      <c r="U59" s="6"/>
      <c r="V59" s="191" t="s">
        <v>226</v>
      </c>
      <c r="W59" s="192" t="s">
        <v>407</v>
      </c>
      <c r="X59" s="192" t="s">
        <v>408</v>
      </c>
      <c r="Y59" s="84"/>
    </row>
    <row r="60" spans="1:25">
      <c r="A60" s="150"/>
      <c r="B60" s="159"/>
      <c r="C60" s="135"/>
      <c r="D60" s="137"/>
      <c r="E60" s="135"/>
      <c r="F60" s="135"/>
      <c r="G60" s="135"/>
      <c r="H60" s="135"/>
      <c r="I60" s="135"/>
      <c r="J60" s="135"/>
      <c r="K60" s="135"/>
      <c r="L60" s="136"/>
      <c r="O60" s="210" t="s">
        <v>1854</v>
      </c>
      <c r="S60" s="5"/>
      <c r="T60" s="6"/>
      <c r="U60" s="6"/>
      <c r="V60" s="191" t="s">
        <v>227</v>
      </c>
      <c r="W60" s="192" t="s">
        <v>407</v>
      </c>
      <c r="X60" s="192" t="s">
        <v>408</v>
      </c>
      <c r="Y60" s="84"/>
    </row>
    <row r="61" spans="1:25">
      <c r="A61" s="150"/>
      <c r="B61" s="159"/>
      <c r="C61" s="135"/>
      <c r="D61" s="138"/>
      <c r="E61" s="135"/>
      <c r="F61" s="135"/>
      <c r="G61" s="135"/>
      <c r="H61" s="135"/>
      <c r="I61" s="135"/>
      <c r="J61" s="135"/>
      <c r="K61" s="135"/>
      <c r="L61" s="136"/>
      <c r="O61" s="210" t="s">
        <v>1855</v>
      </c>
      <c r="S61" s="3"/>
      <c r="T61" s="4"/>
      <c r="U61" s="4"/>
      <c r="V61" s="191" t="s">
        <v>228</v>
      </c>
      <c r="W61" s="193" t="s">
        <v>407</v>
      </c>
      <c r="X61" s="193" t="s">
        <v>408</v>
      </c>
      <c r="Y61" s="3"/>
    </row>
    <row r="62" spans="1:25">
      <c r="A62" s="150"/>
      <c r="B62" s="159"/>
      <c r="C62" s="135"/>
      <c r="D62" s="138"/>
      <c r="E62" s="135"/>
      <c r="F62" s="135"/>
      <c r="G62" s="135"/>
      <c r="H62" s="135"/>
      <c r="I62" s="135"/>
      <c r="J62" s="135"/>
      <c r="K62" s="135"/>
      <c r="L62" s="136"/>
      <c r="O62" s="210" t="s">
        <v>1856</v>
      </c>
      <c r="S62" s="5"/>
      <c r="T62" s="6"/>
      <c r="U62" s="6"/>
      <c r="V62" s="191" t="s">
        <v>229</v>
      </c>
      <c r="W62" s="192" t="s">
        <v>407</v>
      </c>
      <c r="X62" s="192" t="s">
        <v>408</v>
      </c>
      <c r="Y62" s="84"/>
    </row>
    <row r="63" spans="1:25" ht="15.75" customHeight="1">
      <c r="A63" s="150"/>
      <c r="B63" s="553" t="str">
        <f>IF(C29&lt;&gt;"","Izvođač radova","")</f>
        <v/>
      </c>
      <c r="C63" s="553"/>
      <c r="D63" s="553"/>
      <c r="E63" s="553"/>
      <c r="F63" s="88"/>
      <c r="G63" s="553" t="str">
        <f>IF(C34&lt;&gt;"","Izvođač radova","")</f>
        <v/>
      </c>
      <c r="H63" s="553"/>
      <c r="I63" s="553"/>
      <c r="J63" s="553"/>
      <c r="K63" s="553"/>
      <c r="L63" s="89"/>
      <c r="O63" s="214" t="s">
        <v>380</v>
      </c>
      <c r="S63" s="3"/>
      <c r="T63" s="4"/>
      <c r="U63" s="4"/>
      <c r="V63" s="191" t="s">
        <v>230</v>
      </c>
      <c r="W63" s="193" t="s">
        <v>407</v>
      </c>
      <c r="X63" s="193" t="s">
        <v>408</v>
      </c>
      <c r="Y63" s="3"/>
    </row>
    <row r="64" spans="1:25" ht="54.95" customHeight="1">
      <c r="A64" s="151"/>
      <c r="B64" s="555"/>
      <c r="C64" s="555"/>
      <c r="D64" s="555"/>
      <c r="E64" s="555"/>
      <c r="F64" s="18"/>
      <c r="G64" s="555"/>
      <c r="H64" s="555"/>
      <c r="I64" s="555"/>
      <c r="J64" s="555"/>
      <c r="K64" s="555"/>
      <c r="L64" s="19"/>
      <c r="O64" s="210" t="s">
        <v>1857</v>
      </c>
      <c r="S64" s="5"/>
      <c r="T64" s="6"/>
      <c r="U64" s="6"/>
      <c r="V64" s="191" t="s">
        <v>419</v>
      </c>
      <c r="W64" s="192" t="s">
        <v>420</v>
      </c>
      <c r="X64" s="192" t="s">
        <v>408</v>
      </c>
      <c r="Y64" s="84"/>
    </row>
    <row r="65" spans="1:25">
      <c r="A65" s="151"/>
      <c r="B65" s="577" t="str">
        <f>IF(C29&lt;&gt;"","(žig i potpis izvođača)","")</f>
        <v/>
      </c>
      <c r="C65" s="577"/>
      <c r="D65" s="577"/>
      <c r="E65" s="577"/>
      <c r="F65" s="123"/>
      <c r="G65" s="577" t="str">
        <f>IF(C34&lt;&gt;"","(žig i potpis izvođača)","")</f>
        <v/>
      </c>
      <c r="H65" s="577"/>
      <c r="I65" s="577"/>
      <c r="J65" s="577"/>
      <c r="K65" s="577"/>
      <c r="L65" s="19"/>
      <c r="O65" s="210" t="s">
        <v>1858</v>
      </c>
      <c r="S65" s="3"/>
      <c r="T65" s="4"/>
      <c r="U65" s="4"/>
      <c r="V65" s="191" t="s">
        <v>422</v>
      </c>
      <c r="W65" s="193" t="s">
        <v>2086</v>
      </c>
      <c r="X65" s="193" t="s">
        <v>408</v>
      </c>
      <c r="Y65" s="3"/>
    </row>
    <row r="66" spans="1:25" ht="15.75" thickBot="1">
      <c r="A66" s="151"/>
      <c r="B66" s="158"/>
      <c r="C66" s="133"/>
      <c r="D66" s="133"/>
      <c r="E66" s="133"/>
      <c r="F66" s="18"/>
      <c r="G66" s="18"/>
      <c r="H66" s="133"/>
      <c r="I66" s="133"/>
      <c r="J66" s="133"/>
      <c r="K66" s="133"/>
      <c r="L66" s="19"/>
      <c r="O66" s="211" t="s">
        <v>1859</v>
      </c>
      <c r="S66" s="3"/>
      <c r="T66" s="4"/>
      <c r="U66" s="4"/>
      <c r="V66" s="191" t="s">
        <v>231</v>
      </c>
      <c r="W66" s="192" t="s">
        <v>2087</v>
      </c>
      <c r="X66" s="192" t="s">
        <v>408</v>
      </c>
      <c r="Y66" s="3"/>
    </row>
    <row r="67" spans="1:25">
      <c r="A67" s="151"/>
      <c r="B67" s="158"/>
      <c r="C67" s="133"/>
      <c r="D67" s="133"/>
      <c r="E67" s="133"/>
      <c r="F67" s="18"/>
      <c r="G67" s="18"/>
      <c r="H67" s="133"/>
      <c r="I67" s="133"/>
      <c r="J67" s="133"/>
      <c r="K67" s="133"/>
      <c r="L67" s="19"/>
      <c r="O67" s="208"/>
      <c r="S67" s="3"/>
      <c r="T67" s="4"/>
      <c r="U67" s="4"/>
      <c r="V67" s="191" t="s">
        <v>1931</v>
      </c>
      <c r="W67" s="193" t="s">
        <v>2088</v>
      </c>
      <c r="X67" s="193" t="s">
        <v>408</v>
      </c>
      <c r="Y67" s="3"/>
    </row>
    <row r="68" spans="1:25">
      <c r="A68" s="151"/>
      <c r="B68" s="158"/>
      <c r="C68" s="133"/>
      <c r="D68" s="133"/>
      <c r="E68" s="133"/>
      <c r="F68" s="18"/>
      <c r="G68" s="18"/>
      <c r="H68" s="133"/>
      <c r="I68" s="133"/>
      <c r="J68" s="133"/>
      <c r="K68" s="133"/>
      <c r="L68" s="19"/>
      <c r="O68" s="208"/>
      <c r="S68" s="3"/>
      <c r="T68" s="4"/>
      <c r="U68" s="4"/>
      <c r="V68" s="191" t="s">
        <v>232</v>
      </c>
      <c r="W68" s="192" t="s">
        <v>2089</v>
      </c>
      <c r="X68" s="192" t="s">
        <v>408</v>
      </c>
      <c r="Y68" s="3"/>
    </row>
    <row r="69" spans="1:25">
      <c r="A69" s="150"/>
      <c r="B69" s="159"/>
      <c r="C69" s="135"/>
      <c r="D69" s="135"/>
      <c r="E69" s="135"/>
      <c r="F69" s="135"/>
      <c r="G69" s="135"/>
      <c r="H69" s="135"/>
      <c r="I69" s="135"/>
      <c r="J69" s="135"/>
      <c r="K69" s="135"/>
      <c r="L69" s="136"/>
      <c r="O69" s="208"/>
      <c r="S69" s="5"/>
      <c r="T69" s="6"/>
      <c r="U69" s="6"/>
      <c r="V69" s="191" t="s">
        <v>425</v>
      </c>
      <c r="W69" s="193" t="s">
        <v>2090</v>
      </c>
      <c r="X69" s="193" t="s">
        <v>403</v>
      </c>
      <c r="Y69" s="84"/>
    </row>
    <row r="70" spans="1:25">
      <c r="A70" s="150"/>
      <c r="B70" s="159"/>
      <c r="C70" s="135"/>
      <c r="D70" s="135"/>
      <c r="E70" s="135"/>
      <c r="F70" s="135"/>
      <c r="G70" s="135"/>
      <c r="H70" s="135"/>
      <c r="I70" s="135"/>
      <c r="J70" s="135"/>
      <c r="K70" s="135"/>
      <c r="L70" s="136"/>
      <c r="O70" s="208"/>
      <c r="S70" s="3"/>
      <c r="T70" s="4"/>
      <c r="U70" s="4"/>
      <c r="V70" s="191" t="s">
        <v>233</v>
      </c>
      <c r="W70" s="192" t="s">
        <v>2091</v>
      </c>
      <c r="X70" s="192" t="s">
        <v>408</v>
      </c>
      <c r="Y70" s="3"/>
    </row>
    <row r="71" spans="1:25">
      <c r="A71" s="150"/>
      <c r="B71" s="159"/>
      <c r="C71" s="135"/>
      <c r="D71" s="135"/>
      <c r="E71" s="135"/>
      <c r="F71" s="135"/>
      <c r="G71" s="135"/>
      <c r="H71" s="135"/>
      <c r="I71" s="135"/>
      <c r="J71" s="135"/>
      <c r="K71" s="135"/>
      <c r="L71" s="136"/>
      <c r="O71" s="208"/>
      <c r="S71" s="5"/>
      <c r="T71" s="6"/>
      <c r="U71" s="6"/>
      <c r="V71" s="191" t="s">
        <v>428</v>
      </c>
      <c r="W71" s="193" t="s">
        <v>429</v>
      </c>
      <c r="X71" s="193" t="s">
        <v>408</v>
      </c>
      <c r="Y71" s="84"/>
    </row>
    <row r="72" spans="1:25">
      <c r="A72" s="150"/>
      <c r="B72" s="553" t="s">
        <v>1951</v>
      </c>
      <c r="C72" s="553"/>
      <c r="D72" s="553"/>
      <c r="E72" s="553"/>
      <c r="F72" s="88"/>
      <c r="G72" s="135"/>
      <c r="H72" s="135"/>
      <c r="I72" s="135"/>
      <c r="J72" s="135"/>
      <c r="K72" s="135"/>
      <c r="L72" s="136"/>
      <c r="O72" s="208"/>
      <c r="S72" s="3"/>
      <c r="T72" s="4"/>
      <c r="U72" s="4"/>
      <c r="V72" s="191" t="s">
        <v>432</v>
      </c>
      <c r="W72" s="192" t="s">
        <v>433</v>
      </c>
      <c r="X72" s="192" t="s">
        <v>403</v>
      </c>
      <c r="Y72" s="3"/>
    </row>
    <row r="73" spans="1:25" ht="54.95" customHeight="1">
      <c r="A73" s="151"/>
      <c r="B73" s="234"/>
      <c r="C73" s="234"/>
      <c r="D73" s="234"/>
      <c r="E73" s="234"/>
      <c r="F73" s="18"/>
      <c r="G73" s="135"/>
      <c r="H73" s="135"/>
      <c r="I73" s="135"/>
      <c r="J73" s="135"/>
      <c r="K73" s="135"/>
      <c r="L73" s="136"/>
      <c r="O73" s="208"/>
      <c r="S73" s="5"/>
      <c r="T73" s="6"/>
      <c r="U73" s="6"/>
      <c r="V73" s="191" t="s">
        <v>436</v>
      </c>
      <c r="W73" s="193" t="s">
        <v>2092</v>
      </c>
      <c r="X73" s="193" t="s">
        <v>403</v>
      </c>
      <c r="Y73" s="84"/>
    </row>
    <row r="74" spans="1:25">
      <c r="A74" s="151"/>
      <c r="B74" s="554" t="s">
        <v>2083</v>
      </c>
      <c r="C74" s="554"/>
      <c r="D74" s="554"/>
      <c r="E74" s="554"/>
      <c r="F74" s="18"/>
      <c r="G74" s="135"/>
      <c r="H74" s="135"/>
      <c r="I74" s="135"/>
      <c r="J74" s="135"/>
      <c r="K74" s="135"/>
      <c r="L74" s="136"/>
      <c r="O74" s="208"/>
      <c r="S74" s="3"/>
      <c r="T74" s="4"/>
      <c r="U74" s="4"/>
      <c r="V74" s="191" t="s">
        <v>438</v>
      </c>
      <c r="W74" s="192" t="s">
        <v>439</v>
      </c>
      <c r="X74" s="192" t="s">
        <v>403</v>
      </c>
      <c r="Y74" s="3"/>
    </row>
    <row r="75" spans="1:25">
      <c r="A75" s="150"/>
      <c r="B75" s="159"/>
      <c r="C75" s="135"/>
      <c r="D75" s="135"/>
      <c r="E75" s="135"/>
      <c r="F75" s="135"/>
      <c r="G75" s="135"/>
      <c r="H75" s="135"/>
      <c r="I75" s="135"/>
      <c r="J75" s="135"/>
      <c r="K75" s="135"/>
      <c r="L75" s="136"/>
      <c r="S75" s="5"/>
      <c r="T75" s="6"/>
      <c r="U75" s="6"/>
      <c r="V75" s="191" t="s">
        <v>441</v>
      </c>
      <c r="W75" s="193" t="s">
        <v>442</v>
      </c>
      <c r="X75" s="193" t="s">
        <v>403</v>
      </c>
      <c r="Y75" s="84"/>
    </row>
    <row r="76" spans="1:25" ht="15.75" thickBot="1">
      <c r="A76" s="152"/>
      <c r="B76" s="160"/>
      <c r="C76" s="139"/>
      <c r="D76" s="139"/>
      <c r="E76" s="139"/>
      <c r="F76" s="139"/>
      <c r="G76" s="139"/>
      <c r="H76" s="139"/>
      <c r="I76" s="139"/>
      <c r="J76" s="139"/>
      <c r="K76" s="139"/>
      <c r="L76" s="140"/>
      <c r="S76" s="3"/>
      <c r="T76" s="4"/>
      <c r="U76" s="4"/>
      <c r="V76" s="191" t="s">
        <v>444</v>
      </c>
      <c r="W76" s="192" t="s">
        <v>2093</v>
      </c>
      <c r="X76" s="192" t="s">
        <v>403</v>
      </c>
      <c r="Y76" s="3"/>
    </row>
    <row r="77" spans="1:25" s="94" customFormat="1" ht="65.099999999999994" customHeight="1" thickBot="1">
      <c r="A77" s="297" t="s">
        <v>1975</v>
      </c>
      <c r="B77" s="298"/>
      <c r="C77" s="298"/>
      <c r="D77" s="298"/>
      <c r="E77" s="298"/>
      <c r="F77" s="298"/>
      <c r="G77" s="298"/>
      <c r="H77" s="298"/>
      <c r="I77" s="298"/>
      <c r="J77" s="298"/>
      <c r="K77" s="298"/>
      <c r="L77" s="299"/>
      <c r="M77" s="379"/>
      <c r="N77" s="380"/>
      <c r="R77" s="216" t="s">
        <v>2065</v>
      </c>
      <c r="V77" s="191" t="s">
        <v>234</v>
      </c>
      <c r="W77" s="193" t="s">
        <v>2094</v>
      </c>
      <c r="X77" s="193" t="s">
        <v>403</v>
      </c>
    </row>
    <row r="78" spans="1:25" s="94" customFormat="1" ht="45" customHeight="1" thickBot="1">
      <c r="A78" s="300" t="s">
        <v>1996</v>
      </c>
      <c r="B78" s="301"/>
      <c r="C78" s="301"/>
      <c r="D78" s="301"/>
      <c r="E78" s="301"/>
      <c r="F78" s="301"/>
      <c r="G78" s="301"/>
      <c r="H78" s="301"/>
      <c r="I78" s="301"/>
      <c r="J78" s="301"/>
      <c r="K78" s="301"/>
      <c r="L78" s="302"/>
      <c r="M78" s="379"/>
      <c r="N78" s="380"/>
      <c r="V78" s="191" t="s">
        <v>235</v>
      </c>
      <c r="W78" s="192" t="s">
        <v>2095</v>
      </c>
      <c r="X78" s="192" t="s">
        <v>403</v>
      </c>
    </row>
    <row r="79" spans="1:25" s="94" customFormat="1" ht="30" customHeight="1" thickBot="1">
      <c r="A79" s="578" t="s">
        <v>2006</v>
      </c>
      <c r="B79" s="579"/>
      <c r="C79" s="579"/>
      <c r="D79" s="579"/>
      <c r="E79" s="579"/>
      <c r="F79" s="579"/>
      <c r="G79" s="579"/>
      <c r="H79" s="579"/>
      <c r="I79" s="579"/>
      <c r="J79" s="579"/>
      <c r="K79" s="579"/>
      <c r="L79" s="580"/>
      <c r="V79" s="191" t="s">
        <v>236</v>
      </c>
      <c r="W79" s="193" t="s">
        <v>2096</v>
      </c>
      <c r="X79" s="193" t="s">
        <v>403</v>
      </c>
    </row>
    <row r="80" spans="1:25" s="94" customFormat="1" ht="39" customHeight="1">
      <c r="A80" s="170" t="s">
        <v>2076</v>
      </c>
      <c r="B80" s="567">
        <f>C4</f>
        <v>0</v>
      </c>
      <c r="C80" s="568"/>
      <c r="D80" s="605" t="s">
        <v>2077</v>
      </c>
      <c r="E80" s="587"/>
      <c r="F80" s="564">
        <f>C5</f>
        <v>0</v>
      </c>
      <c r="G80" s="565"/>
      <c r="H80" s="565"/>
      <c r="I80" s="565"/>
      <c r="J80" s="565"/>
      <c r="K80" s="565"/>
      <c r="L80" s="566"/>
      <c r="V80" s="194" t="s">
        <v>237</v>
      </c>
      <c r="W80" s="192" t="s">
        <v>2097</v>
      </c>
      <c r="X80" s="192" t="s">
        <v>403</v>
      </c>
    </row>
    <row r="81" spans="1:24" s="94" customFormat="1" ht="30.75" customHeight="1">
      <c r="A81" s="167" t="s">
        <v>2075</v>
      </c>
      <c r="B81" s="569">
        <f>C7</f>
        <v>0</v>
      </c>
      <c r="C81" s="570"/>
      <c r="D81" s="556" t="s">
        <v>2078</v>
      </c>
      <c r="E81" s="557"/>
      <c r="F81" s="561">
        <f>C8</f>
        <v>0</v>
      </c>
      <c r="G81" s="562"/>
      <c r="H81" s="562"/>
      <c r="I81" s="562"/>
      <c r="J81" s="562"/>
      <c r="K81" s="562"/>
      <c r="L81" s="563"/>
      <c r="V81" s="191" t="s">
        <v>238</v>
      </c>
      <c r="W81" s="193" t="s">
        <v>2098</v>
      </c>
      <c r="X81" s="193" t="s">
        <v>403</v>
      </c>
    </row>
    <row r="82" spans="1:24" s="94" customFormat="1" ht="40.5" customHeight="1">
      <c r="A82" s="167" t="s">
        <v>2074</v>
      </c>
      <c r="B82" s="569" t="str">
        <f>C10</f>
        <v/>
      </c>
      <c r="C82" s="570"/>
      <c r="D82" s="556" t="s">
        <v>2010</v>
      </c>
      <c r="E82" s="557"/>
      <c r="F82" s="558">
        <f ca="1">'PRIJAVNI OBRAZAC'!K18</f>
        <v>0</v>
      </c>
      <c r="G82" s="559"/>
      <c r="H82" s="559"/>
      <c r="I82" s="559"/>
      <c r="J82" s="559"/>
      <c r="K82" s="559"/>
      <c r="L82" s="560"/>
      <c r="V82" s="191" t="s">
        <v>239</v>
      </c>
      <c r="W82" s="192" t="s">
        <v>2099</v>
      </c>
      <c r="X82" s="192" t="s">
        <v>403</v>
      </c>
    </row>
    <row r="83" spans="1:24" s="94" customFormat="1" ht="69.75" customHeight="1">
      <c r="A83" s="167" t="s">
        <v>2009</v>
      </c>
      <c r="B83" s="569">
        <f ca="1">'PRIJAVNI OBRAZAC'!C18</f>
        <v>0</v>
      </c>
      <c r="C83" s="570"/>
      <c r="D83" s="556" t="s">
        <v>2011</v>
      </c>
      <c r="E83" s="557"/>
      <c r="F83" s="574"/>
      <c r="G83" s="575"/>
      <c r="H83" s="575"/>
      <c r="I83" s="575"/>
      <c r="J83" s="575"/>
      <c r="K83" s="575"/>
      <c r="L83" s="576"/>
      <c r="V83" s="191" t="s">
        <v>240</v>
      </c>
      <c r="W83" s="193" t="s">
        <v>2100</v>
      </c>
      <c r="X83" s="193" t="s">
        <v>403</v>
      </c>
    </row>
    <row r="84" spans="1:24" s="94" customFormat="1" ht="72" customHeight="1">
      <c r="A84" s="545" t="s">
        <v>2012</v>
      </c>
      <c r="B84" s="546"/>
      <c r="C84" s="546"/>
      <c r="D84" s="571"/>
      <c r="E84" s="571"/>
      <c r="F84" s="571"/>
      <c r="G84" s="571"/>
      <c r="H84" s="571"/>
      <c r="I84" s="571"/>
      <c r="J84" s="571"/>
      <c r="K84" s="572"/>
      <c r="L84" s="573"/>
      <c r="O84" s="95"/>
      <c r="V84" s="191" t="s">
        <v>447</v>
      </c>
      <c r="W84" s="192" t="s">
        <v>2101</v>
      </c>
      <c r="X84" s="192" t="s">
        <v>403</v>
      </c>
    </row>
    <row r="85" spans="1:24" s="94" customFormat="1" ht="98.25" customHeight="1">
      <c r="A85" s="545" t="s">
        <v>2013</v>
      </c>
      <c r="B85" s="546"/>
      <c r="C85" s="546"/>
      <c r="D85" s="571"/>
      <c r="E85" s="571"/>
      <c r="F85" s="571"/>
      <c r="G85" s="571"/>
      <c r="H85" s="571"/>
      <c r="I85" s="571"/>
      <c r="J85" s="571"/>
      <c r="K85" s="572"/>
      <c r="L85" s="573"/>
      <c r="O85" s="95"/>
      <c r="V85" s="191" t="s">
        <v>448</v>
      </c>
      <c r="W85" s="193" t="s">
        <v>2102</v>
      </c>
      <c r="X85" s="193" t="s">
        <v>403</v>
      </c>
    </row>
    <row r="86" spans="1:24" s="94" customFormat="1" ht="30.75" customHeight="1">
      <c r="A86" s="581" t="s">
        <v>2014</v>
      </c>
      <c r="B86" s="582"/>
      <c r="C86" s="583"/>
      <c r="D86" s="588"/>
      <c r="E86" s="589"/>
      <c r="F86" s="589"/>
      <c r="G86" s="589"/>
      <c r="H86" s="589"/>
      <c r="I86" s="589"/>
      <c r="J86" s="589"/>
      <c r="K86" s="589"/>
      <c r="L86" s="590"/>
      <c r="O86" s="95"/>
      <c r="V86" s="191" t="s">
        <v>449</v>
      </c>
      <c r="W86" s="192" t="s">
        <v>450</v>
      </c>
      <c r="X86" s="192" t="s">
        <v>403</v>
      </c>
    </row>
    <row r="87" spans="1:24" s="94" customFormat="1" ht="30.75" customHeight="1">
      <c r="A87" s="584"/>
      <c r="B87" s="585"/>
      <c r="C87" s="586"/>
      <c r="D87" s="591"/>
      <c r="E87" s="592"/>
      <c r="F87" s="592"/>
      <c r="G87" s="592"/>
      <c r="H87" s="592"/>
      <c r="I87" s="592"/>
      <c r="J87" s="592"/>
      <c r="K87" s="592"/>
      <c r="L87" s="593"/>
      <c r="O87" s="95"/>
      <c r="V87" s="191" t="s">
        <v>452</v>
      </c>
      <c r="W87" s="193" t="s">
        <v>453</v>
      </c>
      <c r="X87" s="193" t="s">
        <v>403</v>
      </c>
    </row>
    <row r="88" spans="1:24" s="94" customFormat="1" ht="28.5" customHeight="1">
      <c r="A88" s="584"/>
      <c r="B88" s="585"/>
      <c r="C88" s="586"/>
      <c r="D88" s="591"/>
      <c r="E88" s="592"/>
      <c r="F88" s="592"/>
      <c r="G88" s="592"/>
      <c r="H88" s="592"/>
      <c r="I88" s="592"/>
      <c r="J88" s="592"/>
      <c r="K88" s="592"/>
      <c r="L88" s="593"/>
      <c r="O88" s="95"/>
      <c r="V88" s="191" t="s">
        <v>454</v>
      </c>
      <c r="W88" s="192" t="s">
        <v>2103</v>
      </c>
      <c r="X88" s="192" t="s">
        <v>403</v>
      </c>
    </row>
    <row r="89" spans="1:24" s="94" customFormat="1" ht="27.75" customHeight="1">
      <c r="A89" s="584"/>
      <c r="B89" s="585"/>
      <c r="C89" s="586"/>
      <c r="D89" s="591"/>
      <c r="E89" s="592"/>
      <c r="F89" s="592"/>
      <c r="G89" s="592"/>
      <c r="H89" s="592"/>
      <c r="I89" s="592"/>
      <c r="J89" s="592"/>
      <c r="K89" s="592"/>
      <c r="L89" s="593"/>
      <c r="O89" s="95"/>
      <c r="V89" s="191" t="s">
        <v>455</v>
      </c>
      <c r="W89" s="193" t="s">
        <v>456</v>
      </c>
      <c r="X89" s="193" t="s">
        <v>403</v>
      </c>
    </row>
    <row r="90" spans="1:24" s="94" customFormat="1" ht="24" customHeight="1">
      <c r="A90" s="416"/>
      <c r="B90" s="417"/>
      <c r="C90" s="587"/>
      <c r="D90" s="594"/>
      <c r="E90" s="595"/>
      <c r="F90" s="595"/>
      <c r="G90" s="595"/>
      <c r="H90" s="595"/>
      <c r="I90" s="595"/>
      <c r="J90" s="595"/>
      <c r="K90" s="595"/>
      <c r="L90" s="596"/>
      <c r="O90" s="95"/>
      <c r="V90" s="191" t="s">
        <v>457</v>
      </c>
      <c r="W90" s="192" t="s">
        <v>458</v>
      </c>
      <c r="X90" s="192" t="s">
        <v>403</v>
      </c>
    </row>
    <row r="91" spans="1:24" s="94" customFormat="1" ht="33" customHeight="1">
      <c r="A91" s="545" t="s">
        <v>2015</v>
      </c>
      <c r="B91" s="546"/>
      <c r="C91" s="546"/>
      <c r="D91" s="547"/>
      <c r="E91" s="547"/>
      <c r="F91" s="547"/>
      <c r="G91" s="547"/>
      <c r="H91" s="547"/>
      <c r="I91" s="547"/>
      <c r="J91" s="547"/>
      <c r="K91" s="548"/>
      <c r="L91" s="549"/>
      <c r="O91" s="95"/>
      <c r="V91" s="191" t="s">
        <v>241</v>
      </c>
      <c r="W91" s="193" t="s">
        <v>2104</v>
      </c>
      <c r="X91" s="193" t="s">
        <v>403</v>
      </c>
    </row>
    <row r="92" spans="1:24" s="94" customFormat="1" ht="51.75" customHeight="1">
      <c r="A92" s="545" t="s">
        <v>2016</v>
      </c>
      <c r="B92" s="546"/>
      <c r="C92" s="546"/>
      <c r="D92" s="547"/>
      <c r="E92" s="547"/>
      <c r="F92" s="547"/>
      <c r="G92" s="547"/>
      <c r="H92" s="547"/>
      <c r="I92" s="547"/>
      <c r="J92" s="547"/>
      <c r="K92" s="548"/>
      <c r="L92" s="549"/>
      <c r="O92" s="95"/>
      <c r="V92" s="191" t="s">
        <v>242</v>
      </c>
      <c r="W92" s="192" t="s">
        <v>2105</v>
      </c>
      <c r="X92" s="192" t="s">
        <v>403</v>
      </c>
    </row>
    <row r="93" spans="1:24" s="94" customFormat="1" ht="52.5" customHeight="1">
      <c r="A93" s="545" t="s">
        <v>2017</v>
      </c>
      <c r="B93" s="546"/>
      <c r="C93" s="546"/>
      <c r="D93" s="550"/>
      <c r="E93" s="550"/>
      <c r="F93" s="550"/>
      <c r="G93" s="550"/>
      <c r="H93" s="550"/>
      <c r="I93" s="550"/>
      <c r="J93" s="550"/>
      <c r="K93" s="551"/>
      <c r="L93" s="552"/>
      <c r="O93" s="95"/>
      <c r="V93" s="191" t="s">
        <v>243</v>
      </c>
      <c r="W93" s="193" t="s">
        <v>2106</v>
      </c>
      <c r="X93" s="193" t="s">
        <v>403</v>
      </c>
    </row>
    <row r="94" spans="1:24" s="94" customFormat="1" ht="41.25" customHeight="1">
      <c r="A94" s="545" t="s">
        <v>2018</v>
      </c>
      <c r="B94" s="546"/>
      <c r="C94" s="546"/>
      <c r="D94" s="550"/>
      <c r="E94" s="550"/>
      <c r="F94" s="550"/>
      <c r="G94" s="550"/>
      <c r="H94" s="550"/>
      <c r="I94" s="550"/>
      <c r="J94" s="550"/>
      <c r="K94" s="551"/>
      <c r="L94" s="552"/>
      <c r="V94" s="191" t="s">
        <v>244</v>
      </c>
      <c r="W94" s="192" t="s">
        <v>2107</v>
      </c>
      <c r="X94" s="192" t="s">
        <v>403</v>
      </c>
    </row>
    <row r="95" spans="1:24" s="94" customFormat="1" ht="31.5" customHeight="1">
      <c r="A95" s="545" t="s">
        <v>2019</v>
      </c>
      <c r="B95" s="546"/>
      <c r="C95" s="546"/>
      <c r="D95" s="536"/>
      <c r="E95" s="536"/>
      <c r="F95" s="536"/>
      <c r="G95" s="536"/>
      <c r="H95" s="536"/>
      <c r="I95" s="536"/>
      <c r="J95" s="536"/>
      <c r="K95" s="537"/>
      <c r="L95" s="538"/>
      <c r="V95" s="191" t="s">
        <v>245</v>
      </c>
      <c r="W95" s="193" t="s">
        <v>2108</v>
      </c>
      <c r="X95" s="193" t="s">
        <v>408</v>
      </c>
    </row>
    <row r="96" spans="1:24" s="94" customFormat="1" ht="36" customHeight="1" thickBot="1">
      <c r="A96" s="525" t="s">
        <v>2020</v>
      </c>
      <c r="B96" s="526"/>
      <c r="C96" s="526"/>
      <c r="D96" s="527"/>
      <c r="E96" s="527"/>
      <c r="F96" s="527"/>
      <c r="G96" s="527"/>
      <c r="H96" s="527"/>
      <c r="I96" s="527"/>
      <c r="J96" s="527"/>
      <c r="K96" s="527"/>
      <c r="L96" s="528"/>
      <c r="V96" s="191" t="s">
        <v>246</v>
      </c>
      <c r="W96" s="192" t="s">
        <v>2109</v>
      </c>
      <c r="X96" s="192" t="s">
        <v>408</v>
      </c>
    </row>
    <row r="97" spans="1:24" s="94" customFormat="1" ht="30" customHeight="1" thickBot="1">
      <c r="A97" s="529" t="s">
        <v>2007</v>
      </c>
      <c r="B97" s="530"/>
      <c r="C97" s="530"/>
      <c r="D97" s="530"/>
      <c r="E97" s="530"/>
      <c r="F97" s="530"/>
      <c r="G97" s="530"/>
      <c r="H97" s="530"/>
      <c r="I97" s="530"/>
      <c r="J97" s="530"/>
      <c r="K97" s="530"/>
      <c r="L97" s="531"/>
      <c r="V97" s="191" t="s">
        <v>247</v>
      </c>
      <c r="W97" s="193" t="s">
        <v>2110</v>
      </c>
      <c r="X97" s="193" t="s">
        <v>408</v>
      </c>
    </row>
    <row r="98" spans="1:24" s="94" customFormat="1" ht="20.100000000000001" customHeight="1" thickBot="1">
      <c r="A98" s="532" t="s">
        <v>2024</v>
      </c>
      <c r="B98" s="533"/>
      <c r="C98" s="533"/>
      <c r="D98" s="533"/>
      <c r="E98" s="533"/>
      <c r="F98" s="533"/>
      <c r="G98" s="533"/>
      <c r="H98" s="533"/>
      <c r="I98" s="533"/>
      <c r="J98" s="533"/>
      <c r="K98" s="533"/>
      <c r="L98" s="534"/>
      <c r="V98" s="191" t="s">
        <v>459</v>
      </c>
      <c r="W98" s="192" t="s">
        <v>460</v>
      </c>
      <c r="X98" s="192" t="s">
        <v>408</v>
      </c>
    </row>
    <row r="99" spans="1:24" s="94" customFormat="1" ht="75.75" customHeight="1">
      <c r="A99" s="168" t="s">
        <v>1998</v>
      </c>
      <c r="B99" s="169" t="s">
        <v>1999</v>
      </c>
      <c r="C99" s="541" t="s">
        <v>2000</v>
      </c>
      <c r="D99" s="542"/>
      <c r="E99" s="543"/>
      <c r="F99" s="519" t="s">
        <v>2001</v>
      </c>
      <c r="G99" s="521"/>
      <c r="H99" s="519" t="s">
        <v>2002</v>
      </c>
      <c r="I99" s="520"/>
      <c r="J99" s="521"/>
      <c r="K99" s="519" t="s">
        <v>2003</v>
      </c>
      <c r="L99" s="535"/>
      <c r="M99" s="96"/>
      <c r="V99" s="191" t="s">
        <v>248</v>
      </c>
      <c r="W99" s="193" t="s">
        <v>2108</v>
      </c>
      <c r="X99" s="193" t="s">
        <v>408</v>
      </c>
    </row>
    <row r="100" spans="1:24" s="94" customFormat="1" ht="34.5" customHeight="1">
      <c r="A100" s="176"/>
      <c r="B100" s="177"/>
      <c r="C100" s="522"/>
      <c r="D100" s="523"/>
      <c r="E100" s="524"/>
      <c r="F100" s="523"/>
      <c r="G100" s="524"/>
      <c r="H100" s="522"/>
      <c r="I100" s="523"/>
      <c r="J100" s="524"/>
      <c r="K100" s="523"/>
      <c r="L100" s="544"/>
      <c r="M100" s="96"/>
      <c r="V100" s="191" t="s">
        <v>461</v>
      </c>
      <c r="W100" s="192" t="s">
        <v>2111</v>
      </c>
      <c r="X100" s="192" t="s">
        <v>403</v>
      </c>
    </row>
    <row r="101" spans="1:24" s="94" customFormat="1" ht="34.5" customHeight="1">
      <c r="A101" s="176"/>
      <c r="B101" s="177"/>
      <c r="C101" s="522"/>
      <c r="D101" s="523"/>
      <c r="E101" s="524"/>
      <c r="F101" s="523"/>
      <c r="G101" s="524"/>
      <c r="H101" s="522"/>
      <c r="I101" s="523"/>
      <c r="J101" s="524"/>
      <c r="K101" s="523"/>
      <c r="L101" s="544"/>
      <c r="M101" s="96"/>
      <c r="V101" s="191" t="s">
        <v>462</v>
      </c>
      <c r="W101" s="193" t="s">
        <v>463</v>
      </c>
      <c r="X101" s="193" t="s">
        <v>403</v>
      </c>
    </row>
    <row r="102" spans="1:24" s="94" customFormat="1" ht="34.5" customHeight="1">
      <c r="A102" s="176"/>
      <c r="B102" s="177"/>
      <c r="C102" s="522"/>
      <c r="D102" s="523"/>
      <c r="E102" s="524"/>
      <c r="F102" s="523"/>
      <c r="G102" s="524"/>
      <c r="H102" s="522"/>
      <c r="I102" s="523"/>
      <c r="J102" s="524"/>
      <c r="K102" s="523"/>
      <c r="L102" s="544"/>
      <c r="M102" s="96"/>
      <c r="V102" s="191" t="s">
        <v>464</v>
      </c>
      <c r="W102" s="192" t="s">
        <v>2112</v>
      </c>
      <c r="X102" s="192" t="s">
        <v>408</v>
      </c>
    </row>
    <row r="103" spans="1:24" s="94" customFormat="1" ht="34.5" customHeight="1">
      <c r="A103" s="176"/>
      <c r="B103" s="177"/>
      <c r="C103" s="522"/>
      <c r="D103" s="523"/>
      <c r="E103" s="524"/>
      <c r="F103" s="523"/>
      <c r="G103" s="524"/>
      <c r="H103" s="522"/>
      <c r="I103" s="523"/>
      <c r="J103" s="524"/>
      <c r="K103" s="523"/>
      <c r="L103" s="544"/>
      <c r="M103" s="96"/>
      <c r="V103" s="191" t="s">
        <v>465</v>
      </c>
      <c r="W103" s="193" t="s">
        <v>2113</v>
      </c>
      <c r="X103" s="193" t="s">
        <v>403</v>
      </c>
    </row>
    <row r="104" spans="1:24" s="94" customFormat="1" ht="34.5" customHeight="1">
      <c r="A104" s="176"/>
      <c r="B104" s="177"/>
      <c r="C104" s="522"/>
      <c r="D104" s="523"/>
      <c r="E104" s="524"/>
      <c r="F104" s="523"/>
      <c r="G104" s="524"/>
      <c r="H104" s="522"/>
      <c r="I104" s="523"/>
      <c r="J104" s="524"/>
      <c r="K104" s="523"/>
      <c r="L104" s="544"/>
      <c r="M104" s="96"/>
      <c r="V104" s="191" t="s">
        <v>466</v>
      </c>
      <c r="W104" s="192" t="s">
        <v>467</v>
      </c>
      <c r="X104" s="192" t="s">
        <v>403</v>
      </c>
    </row>
    <row r="105" spans="1:24" s="94" customFormat="1" ht="34.5" customHeight="1">
      <c r="A105" s="176"/>
      <c r="B105" s="177"/>
      <c r="C105" s="522"/>
      <c r="D105" s="523"/>
      <c r="E105" s="524"/>
      <c r="F105" s="523"/>
      <c r="G105" s="524"/>
      <c r="H105" s="522"/>
      <c r="I105" s="523"/>
      <c r="J105" s="524"/>
      <c r="K105" s="523"/>
      <c r="L105" s="544"/>
      <c r="M105" s="96"/>
      <c r="V105" s="191" t="s">
        <v>1759</v>
      </c>
      <c r="W105" s="193" t="s">
        <v>2114</v>
      </c>
      <c r="X105" s="193" t="s">
        <v>403</v>
      </c>
    </row>
    <row r="106" spans="1:24" s="94" customFormat="1" ht="34.5" customHeight="1">
      <c r="A106" s="416" t="s">
        <v>2021</v>
      </c>
      <c r="B106" s="417"/>
      <c r="C106" s="508"/>
      <c r="D106" s="509"/>
      <c r="E106" s="509"/>
      <c r="F106" s="509"/>
      <c r="G106" s="509"/>
      <c r="H106" s="509"/>
      <c r="I106" s="509"/>
      <c r="J106" s="509"/>
      <c r="K106" s="509"/>
      <c r="L106" s="510"/>
      <c r="V106" s="191" t="s">
        <v>1760</v>
      </c>
      <c r="W106" s="192" t="s">
        <v>1761</v>
      </c>
      <c r="X106" s="192" t="s">
        <v>403</v>
      </c>
    </row>
    <row r="107" spans="1:24" s="94" customFormat="1" ht="37.5" customHeight="1">
      <c r="A107" s="402" t="s">
        <v>2022</v>
      </c>
      <c r="B107" s="403"/>
      <c r="C107" s="409"/>
      <c r="D107" s="410"/>
      <c r="E107" s="410"/>
      <c r="F107" s="410"/>
      <c r="G107" s="410"/>
      <c r="H107" s="410"/>
      <c r="I107" s="410"/>
      <c r="J107" s="410"/>
      <c r="K107" s="410"/>
      <c r="L107" s="411"/>
      <c r="V107" s="191" t="s">
        <v>249</v>
      </c>
      <c r="W107" s="193" t="s">
        <v>2115</v>
      </c>
      <c r="X107" s="193" t="s">
        <v>403</v>
      </c>
    </row>
    <row r="108" spans="1:24" s="94" customFormat="1" ht="30.75" customHeight="1">
      <c r="A108" s="539" t="s">
        <v>2015</v>
      </c>
      <c r="B108" s="540"/>
      <c r="C108" s="614"/>
      <c r="D108" s="615"/>
      <c r="E108" s="615"/>
      <c r="F108" s="615"/>
      <c r="G108" s="615"/>
      <c r="H108" s="615"/>
      <c r="I108" s="615"/>
      <c r="J108" s="615"/>
      <c r="K108" s="615"/>
      <c r="L108" s="616"/>
      <c r="O108" s="95"/>
      <c r="V108" s="191" t="s">
        <v>1762</v>
      </c>
      <c r="W108" s="192" t="s">
        <v>2116</v>
      </c>
      <c r="X108" s="192" t="s">
        <v>403</v>
      </c>
    </row>
    <row r="109" spans="1:24" s="94" customFormat="1" ht="56.25" customHeight="1">
      <c r="A109" s="402" t="s">
        <v>2016</v>
      </c>
      <c r="B109" s="403"/>
      <c r="C109" s="409"/>
      <c r="D109" s="410"/>
      <c r="E109" s="410"/>
      <c r="F109" s="410"/>
      <c r="G109" s="410"/>
      <c r="H109" s="410"/>
      <c r="I109" s="410"/>
      <c r="J109" s="410"/>
      <c r="K109" s="410"/>
      <c r="L109" s="411"/>
      <c r="O109" s="95"/>
      <c r="V109" s="191" t="s">
        <v>250</v>
      </c>
      <c r="W109" s="193" t="s">
        <v>2085</v>
      </c>
      <c r="X109" s="193" t="s">
        <v>403</v>
      </c>
    </row>
    <row r="110" spans="1:24" s="94" customFormat="1" ht="30.75" customHeight="1" thickBot="1">
      <c r="A110" s="620" t="s">
        <v>2023</v>
      </c>
      <c r="B110" s="621"/>
      <c r="C110" s="617"/>
      <c r="D110" s="618"/>
      <c r="E110" s="618"/>
      <c r="F110" s="618"/>
      <c r="G110" s="618"/>
      <c r="H110" s="618"/>
      <c r="I110" s="618"/>
      <c r="J110" s="618"/>
      <c r="K110" s="618"/>
      <c r="L110" s="619"/>
      <c r="O110" s="95"/>
      <c r="V110" s="191" t="s">
        <v>1763</v>
      </c>
      <c r="W110" s="192" t="s">
        <v>2085</v>
      </c>
      <c r="X110" s="192" t="s">
        <v>403</v>
      </c>
    </row>
    <row r="111" spans="1:24" s="94" customFormat="1" ht="20.100000000000001" customHeight="1" thickBot="1">
      <c r="A111" s="609" t="s">
        <v>1959</v>
      </c>
      <c r="B111" s="610"/>
      <c r="C111" s="610"/>
      <c r="D111" s="610"/>
      <c r="E111" s="610"/>
      <c r="F111" s="610"/>
      <c r="G111" s="610"/>
      <c r="H111" s="610"/>
      <c r="I111" s="610"/>
      <c r="J111" s="610"/>
      <c r="K111" s="610"/>
      <c r="L111" s="611"/>
      <c r="V111" s="191" t="s">
        <v>1764</v>
      </c>
      <c r="W111" s="193" t="s">
        <v>1765</v>
      </c>
      <c r="X111" s="193" t="s">
        <v>403</v>
      </c>
    </row>
    <row r="112" spans="1:24" s="94" customFormat="1" ht="57.75" customHeight="1">
      <c r="A112" s="606" t="s">
        <v>2025</v>
      </c>
      <c r="B112" s="607"/>
      <c r="C112" s="542"/>
      <c r="D112" s="542"/>
      <c r="E112" s="542"/>
      <c r="F112" s="542"/>
      <c r="G112" s="542"/>
      <c r="H112" s="542"/>
      <c r="I112" s="542"/>
      <c r="J112" s="542"/>
      <c r="K112" s="542"/>
      <c r="L112" s="608"/>
      <c r="V112" s="191" t="s">
        <v>1766</v>
      </c>
      <c r="W112" s="192" t="s">
        <v>2117</v>
      </c>
      <c r="X112" s="192" t="s">
        <v>403</v>
      </c>
    </row>
    <row r="113" spans="1:24" s="94" customFormat="1" ht="72.75" customHeight="1">
      <c r="A113" s="165" t="s">
        <v>1997</v>
      </c>
      <c r="B113" s="166" t="s">
        <v>2004</v>
      </c>
      <c r="C113" s="625" t="s">
        <v>399</v>
      </c>
      <c r="D113" s="626"/>
      <c r="E113" s="622" t="s">
        <v>2005</v>
      </c>
      <c r="F113" s="624"/>
      <c r="G113" s="622" t="s">
        <v>400</v>
      </c>
      <c r="H113" s="627"/>
      <c r="I113" s="627"/>
      <c r="J113" s="624"/>
      <c r="K113" s="622" t="s">
        <v>401</v>
      </c>
      <c r="L113" s="623"/>
      <c r="M113" s="96"/>
      <c r="V113" s="191" t="s">
        <v>1767</v>
      </c>
      <c r="W113" s="193" t="s">
        <v>1768</v>
      </c>
      <c r="X113" s="193" t="s">
        <v>403</v>
      </c>
    </row>
    <row r="114" spans="1:24" s="94" customFormat="1" ht="26.25" customHeight="1">
      <c r="A114" s="178"/>
      <c r="B114" s="179"/>
      <c r="C114" s="365"/>
      <c r="D114" s="371"/>
      <c r="E114" s="365"/>
      <c r="F114" s="371"/>
      <c r="G114" s="365"/>
      <c r="H114" s="370"/>
      <c r="I114" s="370"/>
      <c r="J114" s="371"/>
      <c r="K114" s="365"/>
      <c r="L114" s="366"/>
      <c r="M114" s="96"/>
      <c r="V114" s="195" t="s">
        <v>1769</v>
      </c>
      <c r="W114" s="192" t="s">
        <v>1770</v>
      </c>
      <c r="X114" s="192" t="s">
        <v>403</v>
      </c>
    </row>
    <row r="115" spans="1:24" s="94" customFormat="1" ht="24.75" customHeight="1">
      <c r="A115" s="178"/>
      <c r="B115" s="179"/>
      <c r="C115" s="365"/>
      <c r="D115" s="371"/>
      <c r="E115" s="365"/>
      <c r="F115" s="371"/>
      <c r="G115" s="365"/>
      <c r="H115" s="370"/>
      <c r="I115" s="370"/>
      <c r="J115" s="371"/>
      <c r="K115" s="365"/>
      <c r="L115" s="366"/>
      <c r="M115" s="96"/>
      <c r="V115" s="191" t="s">
        <v>1771</v>
      </c>
      <c r="W115" s="193" t="s">
        <v>2118</v>
      </c>
      <c r="X115" s="193" t="s">
        <v>403</v>
      </c>
    </row>
    <row r="116" spans="1:24" s="94" customFormat="1" ht="24.75" customHeight="1">
      <c r="A116" s="178"/>
      <c r="B116" s="179"/>
      <c r="C116" s="365"/>
      <c r="D116" s="371"/>
      <c r="E116" s="365"/>
      <c r="F116" s="371"/>
      <c r="G116" s="365"/>
      <c r="H116" s="370"/>
      <c r="I116" s="370"/>
      <c r="J116" s="371"/>
      <c r="K116" s="365"/>
      <c r="L116" s="366"/>
      <c r="M116" s="96"/>
      <c r="V116" s="191" t="s">
        <v>1772</v>
      </c>
      <c r="W116" s="192" t="s">
        <v>2085</v>
      </c>
      <c r="X116" s="192" t="s">
        <v>403</v>
      </c>
    </row>
    <row r="117" spans="1:24" s="94" customFormat="1" ht="18.75" customHeight="1">
      <c r="A117" s="178"/>
      <c r="B117" s="179"/>
      <c r="C117" s="365"/>
      <c r="D117" s="371"/>
      <c r="E117" s="365"/>
      <c r="F117" s="371"/>
      <c r="G117" s="365"/>
      <c r="H117" s="370"/>
      <c r="I117" s="370"/>
      <c r="J117" s="371"/>
      <c r="K117" s="365"/>
      <c r="L117" s="366"/>
      <c r="M117" s="96"/>
      <c r="V117" s="191" t="s">
        <v>1773</v>
      </c>
      <c r="W117" s="193" t="s">
        <v>1774</v>
      </c>
      <c r="X117" s="193" t="s">
        <v>403</v>
      </c>
    </row>
    <row r="118" spans="1:24" s="94" customFormat="1" ht="22.5" customHeight="1">
      <c r="A118" s="178"/>
      <c r="B118" s="179"/>
      <c r="C118" s="365"/>
      <c r="D118" s="371"/>
      <c r="E118" s="365"/>
      <c r="F118" s="371"/>
      <c r="G118" s="365"/>
      <c r="H118" s="370"/>
      <c r="I118" s="370"/>
      <c r="J118" s="371"/>
      <c r="K118" s="365"/>
      <c r="L118" s="366"/>
      <c r="M118" s="96"/>
      <c r="V118" s="191" t="s">
        <v>1775</v>
      </c>
      <c r="W118" s="192" t="s">
        <v>1776</v>
      </c>
      <c r="X118" s="192" t="s">
        <v>403</v>
      </c>
    </row>
    <row r="119" spans="1:24" s="94" customFormat="1" ht="25.5" customHeight="1">
      <c r="A119" s="178"/>
      <c r="B119" s="179"/>
      <c r="C119" s="365"/>
      <c r="D119" s="371"/>
      <c r="E119" s="365"/>
      <c r="F119" s="371"/>
      <c r="G119" s="365"/>
      <c r="H119" s="370"/>
      <c r="I119" s="370"/>
      <c r="J119" s="371"/>
      <c r="K119" s="365"/>
      <c r="L119" s="366"/>
      <c r="M119" s="96"/>
      <c r="V119" s="191" t="s">
        <v>1777</v>
      </c>
      <c r="W119" s="193" t="s">
        <v>1778</v>
      </c>
      <c r="X119" s="193" t="s">
        <v>403</v>
      </c>
    </row>
    <row r="120" spans="1:24" s="94" customFormat="1" ht="30.75" customHeight="1">
      <c r="A120" s="612" t="s">
        <v>2026</v>
      </c>
      <c r="B120" s="613"/>
      <c r="C120" s="509"/>
      <c r="D120" s="509"/>
      <c r="E120" s="509"/>
      <c r="F120" s="509"/>
      <c r="G120" s="509"/>
      <c r="H120" s="509"/>
      <c r="I120" s="509"/>
      <c r="J120" s="509"/>
      <c r="K120" s="509"/>
      <c r="L120" s="510"/>
      <c r="V120" s="191" t="s">
        <v>1779</v>
      </c>
      <c r="W120" s="192" t="s">
        <v>2119</v>
      </c>
      <c r="X120" s="192" t="s">
        <v>403</v>
      </c>
    </row>
    <row r="121" spans="1:24" s="94" customFormat="1" ht="33" customHeight="1">
      <c r="A121" s="412" t="s">
        <v>2027</v>
      </c>
      <c r="B121" s="413"/>
      <c r="C121" s="410"/>
      <c r="D121" s="410"/>
      <c r="E121" s="410"/>
      <c r="F121" s="410"/>
      <c r="G121" s="410"/>
      <c r="H121" s="410"/>
      <c r="I121" s="410"/>
      <c r="J121" s="410"/>
      <c r="K121" s="410"/>
      <c r="L121" s="411"/>
      <c r="V121" s="191" t="s">
        <v>1780</v>
      </c>
      <c r="W121" s="193" t="s">
        <v>1781</v>
      </c>
      <c r="X121" s="193" t="s">
        <v>403</v>
      </c>
    </row>
    <row r="122" spans="1:24" s="94" customFormat="1" ht="27" customHeight="1">
      <c r="A122" s="412" t="s">
        <v>2015</v>
      </c>
      <c r="B122" s="413"/>
      <c r="C122" s="410"/>
      <c r="D122" s="410"/>
      <c r="E122" s="410"/>
      <c r="F122" s="410"/>
      <c r="G122" s="410"/>
      <c r="H122" s="410"/>
      <c r="I122" s="410"/>
      <c r="J122" s="410"/>
      <c r="K122" s="410"/>
      <c r="L122" s="411"/>
      <c r="O122" s="95"/>
      <c r="V122" s="191" t="s">
        <v>251</v>
      </c>
      <c r="W122" s="192" t="s">
        <v>1778</v>
      </c>
      <c r="X122" s="192" t="s">
        <v>403</v>
      </c>
    </row>
    <row r="123" spans="1:24" s="94" customFormat="1" ht="58.5" customHeight="1">
      <c r="A123" s="412" t="s">
        <v>2016</v>
      </c>
      <c r="B123" s="413"/>
      <c r="C123" s="409"/>
      <c r="D123" s="410"/>
      <c r="E123" s="410"/>
      <c r="F123" s="410"/>
      <c r="G123" s="410"/>
      <c r="H123" s="410"/>
      <c r="I123" s="410"/>
      <c r="J123" s="410"/>
      <c r="K123" s="410"/>
      <c r="L123" s="411"/>
      <c r="O123" s="95"/>
      <c r="V123" s="191" t="s">
        <v>1782</v>
      </c>
      <c r="W123" s="193" t="s">
        <v>2120</v>
      </c>
      <c r="X123" s="193" t="s">
        <v>403</v>
      </c>
    </row>
    <row r="124" spans="1:24" s="94" customFormat="1" ht="36.75" customHeight="1" thickBot="1">
      <c r="A124" s="414" t="s">
        <v>2023</v>
      </c>
      <c r="B124" s="415"/>
      <c r="C124" s="617"/>
      <c r="D124" s="618"/>
      <c r="E124" s="618"/>
      <c r="F124" s="618"/>
      <c r="G124" s="618"/>
      <c r="H124" s="618"/>
      <c r="I124" s="618"/>
      <c r="J124" s="618"/>
      <c r="K124" s="618"/>
      <c r="L124" s="619"/>
      <c r="O124" s="95"/>
      <c r="V124" s="191" t="s">
        <v>1783</v>
      </c>
      <c r="W124" s="192" t="s">
        <v>2121</v>
      </c>
      <c r="X124" s="192" t="s">
        <v>403</v>
      </c>
    </row>
    <row r="125" spans="1:24" s="94" customFormat="1" ht="20.100000000000001" customHeight="1" thickBot="1">
      <c r="A125" s="399" t="s">
        <v>387</v>
      </c>
      <c r="B125" s="400"/>
      <c r="C125" s="400"/>
      <c r="D125" s="400"/>
      <c r="E125" s="400"/>
      <c r="F125" s="400"/>
      <c r="G125" s="400"/>
      <c r="H125" s="400"/>
      <c r="I125" s="400"/>
      <c r="J125" s="400"/>
      <c r="K125" s="400"/>
      <c r="L125" s="401"/>
      <c r="V125" s="191" t="s">
        <v>1784</v>
      </c>
      <c r="W125" s="193" t="s">
        <v>2122</v>
      </c>
      <c r="X125" s="193" t="s">
        <v>403</v>
      </c>
    </row>
    <row r="126" spans="1:24" s="94" customFormat="1" ht="57.75" customHeight="1">
      <c r="A126" s="606" t="s">
        <v>2028</v>
      </c>
      <c r="B126" s="607"/>
      <c r="C126" s="542"/>
      <c r="D126" s="542"/>
      <c r="E126" s="542"/>
      <c r="F126" s="542"/>
      <c r="G126" s="542"/>
      <c r="H126" s="542"/>
      <c r="I126" s="542"/>
      <c r="J126" s="542"/>
      <c r="K126" s="542"/>
      <c r="L126" s="608"/>
      <c r="V126" s="191" t="s">
        <v>1785</v>
      </c>
      <c r="W126" s="192" t="s">
        <v>1786</v>
      </c>
      <c r="X126" s="192" t="s">
        <v>403</v>
      </c>
    </row>
    <row r="127" spans="1:24" s="94" customFormat="1" ht="42" customHeight="1">
      <c r="A127" s="402" t="s">
        <v>388</v>
      </c>
      <c r="B127" s="557"/>
      <c r="C127" s="409"/>
      <c r="D127" s="410"/>
      <c r="E127" s="410"/>
      <c r="F127" s="410"/>
      <c r="G127" s="410"/>
      <c r="H127" s="410"/>
      <c r="I127" s="410"/>
      <c r="J127" s="410"/>
      <c r="K127" s="410"/>
      <c r="L127" s="411"/>
      <c r="V127" s="191" t="s">
        <v>1787</v>
      </c>
      <c r="W127" s="193" t="s">
        <v>1788</v>
      </c>
      <c r="X127" s="193" t="s">
        <v>403</v>
      </c>
    </row>
    <row r="128" spans="1:24" s="94" customFormat="1" ht="48" customHeight="1">
      <c r="A128" s="402" t="s">
        <v>2029</v>
      </c>
      <c r="B128" s="557"/>
      <c r="C128" s="409"/>
      <c r="D128" s="410"/>
      <c r="E128" s="410"/>
      <c r="F128" s="410"/>
      <c r="G128" s="410"/>
      <c r="H128" s="410"/>
      <c r="I128" s="410"/>
      <c r="J128" s="410"/>
      <c r="K128" s="410"/>
      <c r="L128" s="411"/>
      <c r="V128" s="195" t="s">
        <v>1789</v>
      </c>
      <c r="W128" s="192" t="s">
        <v>1790</v>
      </c>
      <c r="X128" s="192" t="s">
        <v>403</v>
      </c>
    </row>
    <row r="129" spans="1:24" s="94" customFormat="1" ht="68.25" customHeight="1">
      <c r="A129" s="402" t="s">
        <v>2030</v>
      </c>
      <c r="B129" s="557"/>
      <c r="C129" s="409"/>
      <c r="D129" s="410"/>
      <c r="E129" s="410"/>
      <c r="F129" s="410"/>
      <c r="G129" s="410"/>
      <c r="H129" s="410"/>
      <c r="I129" s="410"/>
      <c r="J129" s="410"/>
      <c r="K129" s="410"/>
      <c r="L129" s="411"/>
      <c r="V129" s="191" t="s">
        <v>252</v>
      </c>
      <c r="W129" s="193" t="s">
        <v>2123</v>
      </c>
      <c r="X129" s="193" t="s">
        <v>403</v>
      </c>
    </row>
    <row r="130" spans="1:24" s="94" customFormat="1" ht="55.5" customHeight="1">
      <c r="A130" s="402" t="s">
        <v>2031</v>
      </c>
      <c r="B130" s="557"/>
      <c r="C130" s="409"/>
      <c r="D130" s="410"/>
      <c r="E130" s="410"/>
      <c r="F130" s="410"/>
      <c r="G130" s="410"/>
      <c r="H130" s="410"/>
      <c r="I130" s="410"/>
      <c r="J130" s="410"/>
      <c r="K130" s="410"/>
      <c r="L130" s="411"/>
      <c r="V130" s="191" t="s">
        <v>1791</v>
      </c>
      <c r="W130" s="192" t="s">
        <v>2124</v>
      </c>
      <c r="X130" s="192" t="s">
        <v>403</v>
      </c>
    </row>
    <row r="131" spans="1:24" s="94" customFormat="1" ht="55.5" customHeight="1">
      <c r="A131" s="402" t="s">
        <v>389</v>
      </c>
      <c r="B131" s="557"/>
      <c r="C131" s="409"/>
      <c r="D131" s="410"/>
      <c r="E131" s="410"/>
      <c r="F131" s="410"/>
      <c r="G131" s="410"/>
      <c r="H131" s="410"/>
      <c r="I131" s="410"/>
      <c r="J131" s="410"/>
      <c r="K131" s="410"/>
      <c r="L131" s="411"/>
      <c r="V131" s="191" t="s">
        <v>1792</v>
      </c>
      <c r="W131" s="193" t="s">
        <v>1793</v>
      </c>
      <c r="X131" s="193" t="s">
        <v>403</v>
      </c>
    </row>
    <row r="132" spans="1:24" s="94" customFormat="1" ht="54" customHeight="1">
      <c r="A132" s="402" t="s">
        <v>2032</v>
      </c>
      <c r="B132" s="557"/>
      <c r="C132" s="409"/>
      <c r="D132" s="410"/>
      <c r="E132" s="410"/>
      <c r="F132" s="410"/>
      <c r="G132" s="410"/>
      <c r="H132" s="410"/>
      <c r="I132" s="410"/>
      <c r="J132" s="410"/>
      <c r="K132" s="410"/>
      <c r="L132" s="411"/>
      <c r="V132" s="195" t="s">
        <v>1794</v>
      </c>
      <c r="W132" s="192" t="s">
        <v>1795</v>
      </c>
      <c r="X132" s="192" t="s">
        <v>403</v>
      </c>
    </row>
    <row r="133" spans="1:24" s="94" customFormat="1" ht="57" customHeight="1">
      <c r="A133" s="402" t="s">
        <v>2033</v>
      </c>
      <c r="B133" s="557"/>
      <c r="C133" s="409"/>
      <c r="D133" s="410"/>
      <c r="E133" s="410"/>
      <c r="F133" s="410"/>
      <c r="G133" s="410"/>
      <c r="H133" s="410"/>
      <c r="I133" s="410"/>
      <c r="J133" s="410"/>
      <c r="K133" s="410"/>
      <c r="L133" s="411"/>
      <c r="V133" s="195" t="s">
        <v>1796</v>
      </c>
      <c r="W133" s="193" t="s">
        <v>1797</v>
      </c>
      <c r="X133" s="193" t="s">
        <v>403</v>
      </c>
    </row>
    <row r="134" spans="1:24" s="94" customFormat="1" ht="29.25" customHeight="1">
      <c r="A134" s="402" t="s">
        <v>2026</v>
      </c>
      <c r="B134" s="403"/>
      <c r="C134" s="409"/>
      <c r="D134" s="410"/>
      <c r="E134" s="410"/>
      <c r="F134" s="410"/>
      <c r="G134" s="410"/>
      <c r="H134" s="410"/>
      <c r="I134" s="410"/>
      <c r="J134" s="410"/>
      <c r="K134" s="410"/>
      <c r="L134" s="411"/>
      <c r="V134" s="195" t="s">
        <v>1798</v>
      </c>
      <c r="W134" s="192" t="s">
        <v>1799</v>
      </c>
      <c r="X134" s="192" t="s">
        <v>403</v>
      </c>
    </row>
    <row r="135" spans="1:24" s="94" customFormat="1" ht="33.75" customHeight="1">
      <c r="A135" s="402" t="s">
        <v>2027</v>
      </c>
      <c r="B135" s="403"/>
      <c r="C135" s="409"/>
      <c r="D135" s="410"/>
      <c r="E135" s="410"/>
      <c r="F135" s="410"/>
      <c r="G135" s="410"/>
      <c r="H135" s="410"/>
      <c r="I135" s="410"/>
      <c r="J135" s="410"/>
      <c r="K135" s="410"/>
      <c r="L135" s="411"/>
      <c r="V135" s="191" t="s">
        <v>1800</v>
      </c>
      <c r="W135" s="193" t="s">
        <v>1801</v>
      </c>
      <c r="X135" s="193" t="s">
        <v>445</v>
      </c>
    </row>
    <row r="136" spans="1:24" s="94" customFormat="1" ht="30.75" customHeight="1">
      <c r="A136" s="416" t="s">
        <v>2015</v>
      </c>
      <c r="B136" s="417"/>
      <c r="C136" s="508"/>
      <c r="D136" s="509"/>
      <c r="E136" s="509"/>
      <c r="F136" s="509"/>
      <c r="G136" s="509"/>
      <c r="H136" s="509"/>
      <c r="I136" s="509"/>
      <c r="J136" s="509"/>
      <c r="K136" s="509"/>
      <c r="L136" s="510"/>
      <c r="O136" s="95"/>
      <c r="V136" s="191" t="s">
        <v>253</v>
      </c>
      <c r="W136" s="192" t="s">
        <v>1801</v>
      </c>
      <c r="X136" s="192" t="s">
        <v>445</v>
      </c>
    </row>
    <row r="137" spans="1:24" s="94" customFormat="1" ht="54" customHeight="1">
      <c r="A137" s="402" t="s">
        <v>2016</v>
      </c>
      <c r="B137" s="403"/>
      <c r="C137" s="409"/>
      <c r="D137" s="410"/>
      <c r="E137" s="410"/>
      <c r="F137" s="410"/>
      <c r="G137" s="410"/>
      <c r="H137" s="410"/>
      <c r="I137" s="410"/>
      <c r="J137" s="410"/>
      <c r="K137" s="410"/>
      <c r="L137" s="411"/>
      <c r="O137" s="95"/>
      <c r="V137" s="191" t="s">
        <v>254</v>
      </c>
      <c r="W137" s="193" t="s">
        <v>1801</v>
      </c>
      <c r="X137" s="193" t="s">
        <v>445</v>
      </c>
    </row>
    <row r="138" spans="1:24" s="94" customFormat="1" ht="34.5" customHeight="1" thickBot="1">
      <c r="A138" s="620" t="s">
        <v>2023</v>
      </c>
      <c r="B138" s="621"/>
      <c r="C138" s="617"/>
      <c r="D138" s="618"/>
      <c r="E138" s="618"/>
      <c r="F138" s="618"/>
      <c r="G138" s="618"/>
      <c r="H138" s="618"/>
      <c r="I138" s="618"/>
      <c r="J138" s="618"/>
      <c r="K138" s="618"/>
      <c r="L138" s="619"/>
      <c r="O138" s="95"/>
      <c r="V138" s="191" t="s">
        <v>255</v>
      </c>
      <c r="W138" s="192" t="s">
        <v>1801</v>
      </c>
      <c r="X138" s="192" t="s">
        <v>445</v>
      </c>
    </row>
    <row r="139" spans="1:24" s="94" customFormat="1" ht="20.100000000000001" customHeight="1" thickBot="1">
      <c r="A139" s="609" t="s">
        <v>1960</v>
      </c>
      <c r="B139" s="400"/>
      <c r="C139" s="400"/>
      <c r="D139" s="400"/>
      <c r="E139" s="400"/>
      <c r="F139" s="400"/>
      <c r="G139" s="400"/>
      <c r="H139" s="400"/>
      <c r="I139" s="400"/>
      <c r="J139" s="400"/>
      <c r="K139" s="400"/>
      <c r="L139" s="401"/>
      <c r="V139" s="191" t="s">
        <v>256</v>
      </c>
      <c r="W139" s="193" t="s">
        <v>1801</v>
      </c>
      <c r="X139" s="193" t="s">
        <v>445</v>
      </c>
    </row>
    <row r="140" spans="1:24" s="94" customFormat="1" ht="57.75" customHeight="1">
      <c r="A140" s="416" t="s">
        <v>2034</v>
      </c>
      <c r="B140" s="587"/>
      <c r="C140" s="629"/>
      <c r="D140" s="629"/>
      <c r="E140" s="629"/>
      <c r="F140" s="629"/>
      <c r="G140" s="629"/>
      <c r="H140" s="629"/>
      <c r="I140" s="629"/>
      <c r="J140" s="629"/>
      <c r="K140" s="629"/>
      <c r="L140" s="630"/>
      <c r="V140" s="191" t="s">
        <v>257</v>
      </c>
      <c r="W140" s="192" t="s">
        <v>1801</v>
      </c>
      <c r="X140" s="192" t="s">
        <v>445</v>
      </c>
    </row>
    <row r="141" spans="1:24" s="94" customFormat="1" ht="57.75" customHeight="1">
      <c r="A141" s="402" t="s">
        <v>2035</v>
      </c>
      <c r="B141" s="557"/>
      <c r="C141" s="631"/>
      <c r="D141" s="631"/>
      <c r="E141" s="631"/>
      <c r="F141" s="631"/>
      <c r="G141" s="631"/>
      <c r="H141" s="631"/>
      <c r="I141" s="631"/>
      <c r="J141" s="631"/>
      <c r="K141" s="631"/>
      <c r="L141" s="632"/>
      <c r="V141" s="195" t="s">
        <v>1802</v>
      </c>
      <c r="W141" s="193" t="s">
        <v>1803</v>
      </c>
      <c r="X141" s="193" t="s">
        <v>445</v>
      </c>
    </row>
    <row r="142" spans="1:24" s="94" customFormat="1" ht="38.25" customHeight="1">
      <c r="A142" s="412" t="s">
        <v>1994</v>
      </c>
      <c r="B142" s="628"/>
      <c r="C142" s="409"/>
      <c r="D142" s="410"/>
      <c r="E142" s="410"/>
      <c r="F142" s="410"/>
      <c r="G142" s="410"/>
      <c r="H142" s="410"/>
      <c r="I142" s="410"/>
      <c r="J142" s="410"/>
      <c r="K142" s="410"/>
      <c r="L142" s="411"/>
      <c r="V142" s="195" t="s">
        <v>1804</v>
      </c>
      <c r="W142" s="192" t="s">
        <v>1805</v>
      </c>
      <c r="X142" s="192" t="s">
        <v>445</v>
      </c>
    </row>
    <row r="143" spans="1:24" s="94" customFormat="1" ht="53.25" customHeight="1">
      <c r="A143" s="412" t="s">
        <v>2036</v>
      </c>
      <c r="B143" s="628"/>
      <c r="C143" s="409"/>
      <c r="D143" s="410"/>
      <c r="E143" s="410"/>
      <c r="F143" s="410"/>
      <c r="G143" s="410"/>
      <c r="H143" s="410"/>
      <c r="I143" s="410"/>
      <c r="J143" s="410"/>
      <c r="K143" s="410"/>
      <c r="L143" s="411"/>
      <c r="V143" s="195" t="s">
        <v>1806</v>
      </c>
      <c r="W143" s="193" t="s">
        <v>1807</v>
      </c>
      <c r="X143" s="193" t="s">
        <v>445</v>
      </c>
    </row>
    <row r="144" spans="1:24" s="94" customFormat="1" ht="63" customHeight="1">
      <c r="A144" s="412" t="s">
        <v>391</v>
      </c>
      <c r="B144" s="628"/>
      <c r="C144" s="409"/>
      <c r="D144" s="410"/>
      <c r="E144" s="410"/>
      <c r="F144" s="410"/>
      <c r="G144" s="410"/>
      <c r="H144" s="410"/>
      <c r="I144" s="410"/>
      <c r="J144" s="410"/>
      <c r="K144" s="410"/>
      <c r="L144" s="411"/>
      <c r="V144" s="195" t="s">
        <v>1808</v>
      </c>
      <c r="W144" s="192" t="s">
        <v>1809</v>
      </c>
      <c r="X144" s="192" t="s">
        <v>445</v>
      </c>
    </row>
    <row r="145" spans="1:24" s="94" customFormat="1" ht="79.5" customHeight="1">
      <c r="A145" s="412" t="s">
        <v>2037</v>
      </c>
      <c r="B145" s="628"/>
      <c r="C145" s="409"/>
      <c r="D145" s="410"/>
      <c r="E145" s="410"/>
      <c r="F145" s="410"/>
      <c r="G145" s="410"/>
      <c r="H145" s="410"/>
      <c r="I145" s="410"/>
      <c r="J145" s="410"/>
      <c r="K145" s="410"/>
      <c r="L145" s="411"/>
      <c r="V145" s="195" t="s">
        <v>1810</v>
      </c>
      <c r="W145" s="193" t="s">
        <v>1811</v>
      </c>
      <c r="X145" s="193" t="s">
        <v>445</v>
      </c>
    </row>
    <row r="146" spans="1:24" s="94" customFormat="1" ht="29.25" customHeight="1">
      <c r="A146" s="412" t="s">
        <v>2026</v>
      </c>
      <c r="B146" s="628"/>
      <c r="C146" s="409"/>
      <c r="D146" s="410"/>
      <c r="E146" s="410"/>
      <c r="F146" s="410"/>
      <c r="G146" s="410"/>
      <c r="H146" s="410"/>
      <c r="I146" s="410"/>
      <c r="J146" s="410"/>
      <c r="K146" s="410"/>
      <c r="L146" s="411"/>
      <c r="V146" s="195" t="s">
        <v>1812</v>
      </c>
      <c r="W146" s="192" t="s">
        <v>1813</v>
      </c>
      <c r="X146" s="192" t="s">
        <v>445</v>
      </c>
    </row>
    <row r="147" spans="1:24" s="94" customFormat="1" ht="33.75" customHeight="1">
      <c r="A147" s="412" t="s">
        <v>2027</v>
      </c>
      <c r="B147" s="628"/>
      <c r="C147" s="409"/>
      <c r="D147" s="410"/>
      <c r="E147" s="410"/>
      <c r="F147" s="410"/>
      <c r="G147" s="410"/>
      <c r="H147" s="410"/>
      <c r="I147" s="410"/>
      <c r="J147" s="410"/>
      <c r="K147" s="410"/>
      <c r="L147" s="411"/>
      <c r="V147" s="191" t="s">
        <v>1814</v>
      </c>
      <c r="W147" s="193" t="s">
        <v>1815</v>
      </c>
      <c r="X147" s="193" t="s">
        <v>445</v>
      </c>
    </row>
    <row r="148" spans="1:24" s="94" customFormat="1" ht="30.75" customHeight="1">
      <c r="A148" s="412" t="s">
        <v>2015</v>
      </c>
      <c r="B148" s="628"/>
      <c r="C148" s="409"/>
      <c r="D148" s="410"/>
      <c r="E148" s="410"/>
      <c r="F148" s="410"/>
      <c r="G148" s="410"/>
      <c r="H148" s="410"/>
      <c r="I148" s="410"/>
      <c r="J148" s="410"/>
      <c r="K148" s="410"/>
      <c r="L148" s="411"/>
      <c r="O148" s="95"/>
      <c r="V148" s="196" t="s">
        <v>1816</v>
      </c>
      <c r="W148" s="192" t="s">
        <v>1817</v>
      </c>
      <c r="X148" s="192" t="s">
        <v>445</v>
      </c>
    </row>
    <row r="149" spans="1:24" s="94" customFormat="1" ht="49.5" customHeight="1">
      <c r="A149" s="412" t="s">
        <v>2038</v>
      </c>
      <c r="B149" s="628"/>
      <c r="C149" s="409"/>
      <c r="D149" s="410"/>
      <c r="E149" s="410"/>
      <c r="F149" s="410"/>
      <c r="G149" s="410"/>
      <c r="H149" s="410"/>
      <c r="I149" s="410"/>
      <c r="J149" s="410"/>
      <c r="K149" s="410"/>
      <c r="L149" s="411"/>
      <c r="O149" s="95"/>
      <c r="V149" s="191" t="s">
        <v>1818</v>
      </c>
      <c r="W149" s="193" t="s">
        <v>2125</v>
      </c>
      <c r="X149" s="193" t="s">
        <v>445</v>
      </c>
    </row>
    <row r="150" spans="1:24" s="94" customFormat="1" ht="30.75" customHeight="1" thickBot="1">
      <c r="A150" s="414" t="s">
        <v>2023</v>
      </c>
      <c r="B150" s="634"/>
      <c r="C150" s="617"/>
      <c r="D150" s="618"/>
      <c r="E150" s="618"/>
      <c r="F150" s="618"/>
      <c r="G150" s="618"/>
      <c r="H150" s="618"/>
      <c r="I150" s="618"/>
      <c r="J150" s="618"/>
      <c r="K150" s="618"/>
      <c r="L150" s="619"/>
      <c r="O150" s="95"/>
      <c r="V150" s="197" t="s">
        <v>1819</v>
      </c>
      <c r="W150" s="192" t="s">
        <v>1820</v>
      </c>
      <c r="X150" s="192" t="s">
        <v>445</v>
      </c>
    </row>
    <row r="151" spans="1:24" s="94" customFormat="1" ht="20.100000000000001" customHeight="1" thickBot="1">
      <c r="A151" s="399" t="s">
        <v>2039</v>
      </c>
      <c r="B151" s="400"/>
      <c r="C151" s="400"/>
      <c r="D151" s="400"/>
      <c r="E151" s="400"/>
      <c r="F151" s="400"/>
      <c r="G151" s="400"/>
      <c r="H151" s="400"/>
      <c r="I151" s="400"/>
      <c r="J151" s="400"/>
      <c r="K151" s="400"/>
      <c r="L151" s="401"/>
      <c r="V151" s="197" t="s">
        <v>1821</v>
      </c>
      <c r="W151" s="193" t="s">
        <v>2126</v>
      </c>
      <c r="X151" s="193" t="s">
        <v>445</v>
      </c>
    </row>
    <row r="152" spans="1:24" s="94" customFormat="1" ht="57.75" customHeight="1">
      <c r="A152" s="606" t="s">
        <v>2040</v>
      </c>
      <c r="B152" s="607"/>
      <c r="C152" s="542"/>
      <c r="D152" s="542"/>
      <c r="E152" s="542"/>
      <c r="F152" s="542"/>
      <c r="G152" s="542"/>
      <c r="H152" s="542"/>
      <c r="I152" s="542"/>
      <c r="J152" s="542"/>
      <c r="K152" s="542"/>
      <c r="L152" s="608"/>
      <c r="V152" s="197" t="s">
        <v>1822</v>
      </c>
      <c r="W152" s="192" t="s">
        <v>1823</v>
      </c>
      <c r="X152" s="192" t="s">
        <v>445</v>
      </c>
    </row>
    <row r="153" spans="1:24" s="94" customFormat="1" ht="57.75" customHeight="1">
      <c r="A153" s="402" t="s">
        <v>2041</v>
      </c>
      <c r="B153" s="403"/>
      <c r="C153" s="633"/>
      <c r="D153" s="631"/>
      <c r="E153" s="631"/>
      <c r="F153" s="631"/>
      <c r="G153" s="631"/>
      <c r="H153" s="631"/>
      <c r="I153" s="631"/>
      <c r="J153" s="631"/>
      <c r="K153" s="631"/>
      <c r="L153" s="632"/>
      <c r="V153" s="195" t="s">
        <v>1824</v>
      </c>
      <c r="W153" s="193" t="s">
        <v>1825</v>
      </c>
      <c r="X153" s="193" t="s">
        <v>445</v>
      </c>
    </row>
    <row r="154" spans="1:24" s="94" customFormat="1" ht="32.25" customHeight="1">
      <c r="A154" s="402" t="s">
        <v>2042</v>
      </c>
      <c r="B154" s="403"/>
      <c r="C154" s="409"/>
      <c r="D154" s="410"/>
      <c r="E154" s="410"/>
      <c r="F154" s="410"/>
      <c r="G154" s="410"/>
      <c r="H154" s="410"/>
      <c r="I154" s="410"/>
      <c r="J154" s="410"/>
      <c r="K154" s="410"/>
      <c r="L154" s="411"/>
      <c r="V154" s="195" t="s">
        <v>1826</v>
      </c>
      <c r="W154" s="192" t="s">
        <v>1827</v>
      </c>
      <c r="X154" s="192" t="s">
        <v>445</v>
      </c>
    </row>
    <row r="155" spans="1:24" s="94" customFormat="1" ht="53.25" customHeight="1">
      <c r="A155" s="402" t="s">
        <v>2043</v>
      </c>
      <c r="B155" s="403"/>
      <c r="C155" s="409"/>
      <c r="D155" s="410"/>
      <c r="E155" s="410"/>
      <c r="F155" s="410"/>
      <c r="G155" s="410"/>
      <c r="H155" s="410"/>
      <c r="I155" s="410"/>
      <c r="J155" s="410"/>
      <c r="K155" s="410"/>
      <c r="L155" s="411"/>
      <c r="V155" s="191" t="s">
        <v>1828</v>
      </c>
      <c r="W155" s="193" t="s">
        <v>2127</v>
      </c>
      <c r="X155" s="193" t="s">
        <v>445</v>
      </c>
    </row>
    <row r="156" spans="1:24" s="94" customFormat="1" ht="63.75" customHeight="1">
      <c r="A156" s="402" t="s">
        <v>390</v>
      </c>
      <c r="B156" s="403"/>
      <c r="C156" s="409"/>
      <c r="D156" s="410"/>
      <c r="E156" s="410"/>
      <c r="F156" s="410"/>
      <c r="G156" s="410"/>
      <c r="H156" s="410"/>
      <c r="I156" s="410"/>
      <c r="J156" s="410"/>
      <c r="K156" s="410"/>
      <c r="L156" s="411"/>
      <c r="V156" s="191" t="s">
        <v>1829</v>
      </c>
      <c r="W156" s="192" t="s">
        <v>1830</v>
      </c>
      <c r="X156" s="192" t="s">
        <v>445</v>
      </c>
    </row>
    <row r="157" spans="1:24" s="94" customFormat="1" ht="67.5" customHeight="1">
      <c r="A157" s="402" t="s">
        <v>2044</v>
      </c>
      <c r="B157" s="403"/>
      <c r="C157" s="409"/>
      <c r="D157" s="410"/>
      <c r="E157" s="410"/>
      <c r="F157" s="410"/>
      <c r="G157" s="410"/>
      <c r="H157" s="410"/>
      <c r="I157" s="410"/>
      <c r="J157" s="410"/>
      <c r="K157" s="410"/>
      <c r="L157" s="411"/>
      <c r="V157" s="191" t="s">
        <v>1831</v>
      </c>
      <c r="W157" s="193" t="s">
        <v>1832</v>
      </c>
      <c r="X157" s="193" t="s">
        <v>445</v>
      </c>
    </row>
    <row r="158" spans="1:24" s="94" customFormat="1" ht="57.75" customHeight="1">
      <c r="A158" s="402" t="s">
        <v>2032</v>
      </c>
      <c r="B158" s="403"/>
      <c r="C158" s="409"/>
      <c r="D158" s="410"/>
      <c r="E158" s="410"/>
      <c r="F158" s="410"/>
      <c r="G158" s="410"/>
      <c r="H158" s="410"/>
      <c r="I158" s="410"/>
      <c r="J158" s="410"/>
      <c r="K158" s="410"/>
      <c r="L158" s="411"/>
      <c r="V158" s="191" t="s">
        <v>468</v>
      </c>
      <c r="W158" s="192" t="s">
        <v>469</v>
      </c>
      <c r="X158" s="192" t="s">
        <v>445</v>
      </c>
    </row>
    <row r="159" spans="1:24" s="94" customFormat="1" ht="63.75" customHeight="1">
      <c r="A159" s="402" t="s">
        <v>2033</v>
      </c>
      <c r="B159" s="403"/>
      <c r="C159" s="409"/>
      <c r="D159" s="410"/>
      <c r="E159" s="410"/>
      <c r="F159" s="410"/>
      <c r="G159" s="410"/>
      <c r="H159" s="410"/>
      <c r="I159" s="410"/>
      <c r="J159" s="410"/>
      <c r="K159" s="410"/>
      <c r="L159" s="411"/>
      <c r="V159" s="191" t="s">
        <v>470</v>
      </c>
      <c r="W159" s="193" t="s">
        <v>471</v>
      </c>
      <c r="X159" s="193" t="s">
        <v>445</v>
      </c>
    </row>
    <row r="160" spans="1:24" s="94" customFormat="1" ht="29.25" customHeight="1">
      <c r="A160" s="402" t="s">
        <v>2026</v>
      </c>
      <c r="B160" s="403"/>
      <c r="C160" s="409"/>
      <c r="D160" s="410"/>
      <c r="E160" s="410"/>
      <c r="F160" s="410"/>
      <c r="G160" s="410"/>
      <c r="H160" s="410"/>
      <c r="I160" s="410"/>
      <c r="J160" s="410"/>
      <c r="K160" s="410"/>
      <c r="L160" s="411"/>
      <c r="V160" s="191" t="s">
        <v>472</v>
      </c>
      <c r="W160" s="192" t="s">
        <v>473</v>
      </c>
      <c r="X160" s="192" t="s">
        <v>445</v>
      </c>
    </row>
    <row r="161" spans="1:24" s="94" customFormat="1" ht="29.25" customHeight="1">
      <c r="A161" s="402" t="s">
        <v>2027</v>
      </c>
      <c r="B161" s="403"/>
      <c r="C161" s="409"/>
      <c r="D161" s="410"/>
      <c r="E161" s="410"/>
      <c r="F161" s="410"/>
      <c r="G161" s="410"/>
      <c r="H161" s="410"/>
      <c r="I161" s="410"/>
      <c r="J161" s="410"/>
      <c r="K161" s="410"/>
      <c r="L161" s="411"/>
      <c r="V161" s="196" t="s">
        <v>474</v>
      </c>
      <c r="W161" s="193" t="s">
        <v>475</v>
      </c>
      <c r="X161" s="193" t="s">
        <v>445</v>
      </c>
    </row>
    <row r="162" spans="1:24" s="94" customFormat="1" ht="27.75" customHeight="1">
      <c r="A162" s="416" t="s">
        <v>2015</v>
      </c>
      <c r="B162" s="417"/>
      <c r="C162" s="508"/>
      <c r="D162" s="509"/>
      <c r="E162" s="509"/>
      <c r="F162" s="509"/>
      <c r="G162" s="509"/>
      <c r="H162" s="509"/>
      <c r="I162" s="509"/>
      <c r="J162" s="509"/>
      <c r="K162" s="509"/>
      <c r="L162" s="510"/>
      <c r="O162" s="95"/>
      <c r="V162" s="191" t="s">
        <v>476</v>
      </c>
      <c r="W162" s="192" t="s">
        <v>477</v>
      </c>
      <c r="X162" s="192" t="s">
        <v>445</v>
      </c>
    </row>
    <row r="163" spans="1:24" s="94" customFormat="1" ht="63.75" customHeight="1">
      <c r="A163" s="402" t="s">
        <v>2016</v>
      </c>
      <c r="B163" s="403"/>
      <c r="C163" s="409"/>
      <c r="D163" s="410"/>
      <c r="E163" s="410"/>
      <c r="F163" s="410"/>
      <c r="G163" s="410"/>
      <c r="H163" s="410"/>
      <c r="I163" s="410"/>
      <c r="J163" s="410"/>
      <c r="K163" s="410"/>
      <c r="L163" s="411"/>
      <c r="O163" s="95"/>
      <c r="V163" s="195" t="s">
        <v>478</v>
      </c>
      <c r="W163" s="193" t="s">
        <v>479</v>
      </c>
      <c r="X163" s="193" t="s">
        <v>445</v>
      </c>
    </row>
    <row r="164" spans="1:24" s="94" customFormat="1" ht="30.75" customHeight="1" thickBot="1">
      <c r="A164" s="620" t="s">
        <v>2023</v>
      </c>
      <c r="B164" s="621"/>
      <c r="C164" s="617"/>
      <c r="D164" s="618"/>
      <c r="E164" s="618"/>
      <c r="F164" s="618"/>
      <c r="G164" s="618"/>
      <c r="H164" s="618"/>
      <c r="I164" s="618"/>
      <c r="J164" s="618"/>
      <c r="K164" s="618"/>
      <c r="L164" s="619"/>
      <c r="O164" s="95"/>
      <c r="V164" s="195" t="s">
        <v>480</v>
      </c>
      <c r="W164" s="192" t="s">
        <v>2128</v>
      </c>
      <c r="X164" s="192" t="s">
        <v>445</v>
      </c>
    </row>
    <row r="165" spans="1:24" s="94" customFormat="1" ht="20.100000000000001" customHeight="1" thickBot="1">
      <c r="A165" s="609" t="s">
        <v>1961</v>
      </c>
      <c r="B165" s="400"/>
      <c r="C165" s="400"/>
      <c r="D165" s="400"/>
      <c r="E165" s="400"/>
      <c r="F165" s="400"/>
      <c r="G165" s="400"/>
      <c r="H165" s="400"/>
      <c r="I165" s="400"/>
      <c r="J165" s="400"/>
      <c r="K165" s="400"/>
      <c r="L165" s="401"/>
      <c r="V165" s="191" t="s">
        <v>481</v>
      </c>
      <c r="W165" s="193" t="s">
        <v>482</v>
      </c>
      <c r="X165" s="193" t="s">
        <v>445</v>
      </c>
    </row>
    <row r="166" spans="1:24" s="94" customFormat="1" ht="36" customHeight="1">
      <c r="A166" s="416" t="s">
        <v>2054</v>
      </c>
      <c r="B166" s="587"/>
      <c r="C166" s="509"/>
      <c r="D166" s="509"/>
      <c r="E166" s="509"/>
      <c r="F166" s="509"/>
      <c r="G166" s="509"/>
      <c r="H166" s="509"/>
      <c r="I166" s="509"/>
      <c r="J166" s="509"/>
      <c r="K166" s="509"/>
      <c r="L166" s="510"/>
      <c r="V166" s="191" t="s">
        <v>483</v>
      </c>
      <c r="W166" s="192" t="s">
        <v>484</v>
      </c>
      <c r="X166" s="192" t="s">
        <v>445</v>
      </c>
    </row>
    <row r="167" spans="1:24" s="94" customFormat="1" ht="60" customHeight="1">
      <c r="A167" s="402" t="s">
        <v>2045</v>
      </c>
      <c r="B167" s="557"/>
      <c r="C167" s="410"/>
      <c r="D167" s="410"/>
      <c r="E167" s="410"/>
      <c r="F167" s="410"/>
      <c r="G167" s="410"/>
      <c r="H167" s="410"/>
      <c r="I167" s="410"/>
      <c r="J167" s="410"/>
      <c r="K167" s="410"/>
      <c r="L167" s="411"/>
      <c r="V167" s="191" t="s">
        <v>485</v>
      </c>
      <c r="W167" s="193" t="s">
        <v>486</v>
      </c>
      <c r="X167" s="193" t="s">
        <v>445</v>
      </c>
    </row>
    <row r="168" spans="1:24" s="94" customFormat="1" ht="72" customHeight="1">
      <c r="A168" s="402" t="s">
        <v>2046</v>
      </c>
      <c r="B168" s="557"/>
      <c r="C168" s="410"/>
      <c r="D168" s="410"/>
      <c r="E168" s="410"/>
      <c r="F168" s="410"/>
      <c r="G168" s="410"/>
      <c r="H168" s="410"/>
      <c r="I168" s="410"/>
      <c r="J168" s="410"/>
      <c r="K168" s="410"/>
      <c r="L168" s="411"/>
      <c r="V168" s="191" t="s">
        <v>487</v>
      </c>
      <c r="W168" s="192" t="s">
        <v>488</v>
      </c>
      <c r="X168" s="192" t="s">
        <v>445</v>
      </c>
    </row>
    <row r="169" spans="1:24" s="94" customFormat="1" ht="43.5" customHeight="1">
      <c r="A169" s="402" t="s">
        <v>2047</v>
      </c>
      <c r="B169" s="557"/>
      <c r="C169" s="410"/>
      <c r="D169" s="410"/>
      <c r="E169" s="410"/>
      <c r="F169" s="410"/>
      <c r="G169" s="410"/>
      <c r="H169" s="410"/>
      <c r="I169" s="410"/>
      <c r="J169" s="410"/>
      <c r="K169" s="410"/>
      <c r="L169" s="411"/>
      <c r="V169" s="191" t="s">
        <v>489</v>
      </c>
      <c r="W169" s="193" t="s">
        <v>490</v>
      </c>
      <c r="X169" s="193" t="s">
        <v>445</v>
      </c>
    </row>
    <row r="170" spans="1:24" s="94" customFormat="1" ht="29.25" customHeight="1">
      <c r="A170" s="402" t="s">
        <v>2026</v>
      </c>
      <c r="B170" s="557"/>
      <c r="C170" s="410"/>
      <c r="D170" s="410"/>
      <c r="E170" s="410"/>
      <c r="F170" s="410"/>
      <c r="G170" s="410"/>
      <c r="H170" s="410"/>
      <c r="I170" s="410"/>
      <c r="J170" s="410"/>
      <c r="K170" s="410"/>
      <c r="L170" s="411"/>
      <c r="V170" s="191" t="s">
        <v>491</v>
      </c>
      <c r="W170" s="192" t="s">
        <v>2129</v>
      </c>
      <c r="X170" s="192" t="s">
        <v>445</v>
      </c>
    </row>
    <row r="171" spans="1:24" s="94" customFormat="1" ht="33.75" customHeight="1">
      <c r="A171" s="402" t="s">
        <v>2027</v>
      </c>
      <c r="B171" s="557"/>
      <c r="C171" s="410"/>
      <c r="D171" s="410"/>
      <c r="E171" s="410"/>
      <c r="F171" s="410"/>
      <c r="G171" s="410"/>
      <c r="H171" s="410"/>
      <c r="I171" s="410"/>
      <c r="J171" s="410"/>
      <c r="K171" s="410"/>
      <c r="L171" s="411"/>
      <c r="V171" s="191" t="s">
        <v>492</v>
      </c>
      <c r="W171" s="193" t="s">
        <v>2130</v>
      </c>
      <c r="X171" s="193" t="s">
        <v>445</v>
      </c>
    </row>
    <row r="172" spans="1:24" s="94" customFormat="1" ht="27.75" customHeight="1">
      <c r="A172" s="402" t="s">
        <v>2015</v>
      </c>
      <c r="B172" s="557"/>
      <c r="C172" s="410"/>
      <c r="D172" s="410"/>
      <c r="E172" s="410"/>
      <c r="F172" s="410"/>
      <c r="G172" s="410"/>
      <c r="H172" s="410"/>
      <c r="I172" s="410"/>
      <c r="J172" s="410"/>
      <c r="K172" s="410"/>
      <c r="L172" s="411"/>
      <c r="O172" s="95"/>
      <c r="V172" s="191" t="s">
        <v>493</v>
      </c>
      <c r="W172" s="192" t="s">
        <v>494</v>
      </c>
      <c r="X172" s="192" t="s">
        <v>445</v>
      </c>
    </row>
    <row r="173" spans="1:24" s="94" customFormat="1" ht="54" customHeight="1">
      <c r="A173" s="402" t="s">
        <v>2016</v>
      </c>
      <c r="B173" s="557"/>
      <c r="C173" s="410"/>
      <c r="D173" s="410"/>
      <c r="E173" s="410"/>
      <c r="F173" s="410"/>
      <c r="G173" s="410"/>
      <c r="H173" s="410"/>
      <c r="I173" s="410"/>
      <c r="J173" s="410"/>
      <c r="K173" s="410"/>
      <c r="L173" s="411"/>
      <c r="O173" s="95"/>
      <c r="V173" s="196" t="s">
        <v>495</v>
      </c>
      <c r="W173" s="193" t="s">
        <v>496</v>
      </c>
      <c r="X173" s="193" t="s">
        <v>445</v>
      </c>
    </row>
    <row r="174" spans="1:24" s="94" customFormat="1" ht="30.75" customHeight="1" thickBot="1">
      <c r="A174" s="620" t="s">
        <v>2023</v>
      </c>
      <c r="B174" s="635"/>
      <c r="C174" s="410"/>
      <c r="D174" s="410"/>
      <c r="E174" s="410"/>
      <c r="F174" s="410"/>
      <c r="G174" s="410"/>
      <c r="H174" s="410"/>
      <c r="I174" s="410"/>
      <c r="J174" s="410"/>
      <c r="K174" s="410"/>
      <c r="L174" s="411"/>
      <c r="O174" s="95"/>
      <c r="V174" s="191" t="s">
        <v>497</v>
      </c>
      <c r="W174" s="192" t="s">
        <v>498</v>
      </c>
      <c r="X174" s="192" t="s">
        <v>445</v>
      </c>
    </row>
    <row r="175" spans="1:24" s="94" customFormat="1" ht="20.100000000000001" customHeight="1" thickBot="1">
      <c r="A175" s="399" t="s">
        <v>2048</v>
      </c>
      <c r="B175" s="400"/>
      <c r="C175" s="400"/>
      <c r="D175" s="400"/>
      <c r="E175" s="400"/>
      <c r="F175" s="400"/>
      <c r="G175" s="400"/>
      <c r="H175" s="400"/>
      <c r="I175" s="400"/>
      <c r="J175" s="400"/>
      <c r="K175" s="400"/>
      <c r="L175" s="401"/>
      <c r="V175" s="191" t="s">
        <v>499</v>
      </c>
      <c r="W175" s="193" t="s">
        <v>500</v>
      </c>
      <c r="X175" s="193" t="s">
        <v>445</v>
      </c>
    </row>
    <row r="176" spans="1:24" s="94" customFormat="1" ht="57.75" customHeight="1">
      <c r="A176" s="416" t="s">
        <v>2049</v>
      </c>
      <c r="B176" s="587"/>
      <c r="C176" s="629"/>
      <c r="D176" s="629"/>
      <c r="E176" s="629"/>
      <c r="F176" s="629"/>
      <c r="G176" s="629"/>
      <c r="H176" s="629"/>
      <c r="I176" s="629"/>
      <c r="J176" s="629"/>
      <c r="K176" s="629"/>
      <c r="L176" s="630"/>
      <c r="V176" s="191" t="s">
        <v>501</v>
      </c>
      <c r="W176" s="192" t="s">
        <v>502</v>
      </c>
      <c r="X176" s="192" t="s">
        <v>445</v>
      </c>
    </row>
    <row r="177" spans="1:24" s="94" customFormat="1" ht="66.75" customHeight="1">
      <c r="A177" s="402" t="s">
        <v>2050</v>
      </c>
      <c r="B177" s="557"/>
      <c r="C177" s="631"/>
      <c r="D177" s="631"/>
      <c r="E177" s="631"/>
      <c r="F177" s="631"/>
      <c r="G177" s="631"/>
      <c r="H177" s="631"/>
      <c r="I177" s="631"/>
      <c r="J177" s="631"/>
      <c r="K177" s="631"/>
      <c r="L177" s="632"/>
      <c r="V177" s="195" t="s">
        <v>503</v>
      </c>
      <c r="W177" s="193" t="s">
        <v>2131</v>
      </c>
      <c r="X177" s="193" t="s">
        <v>445</v>
      </c>
    </row>
    <row r="178" spans="1:24" s="94" customFormat="1" ht="30.75" customHeight="1">
      <c r="A178" s="402" t="s">
        <v>1995</v>
      </c>
      <c r="B178" s="403"/>
      <c r="C178" s="409"/>
      <c r="D178" s="410"/>
      <c r="E178" s="410"/>
      <c r="F178" s="410"/>
      <c r="G178" s="410"/>
      <c r="H178" s="410"/>
      <c r="I178" s="410"/>
      <c r="J178" s="410"/>
      <c r="K178" s="410"/>
      <c r="L178" s="411"/>
      <c r="V178" s="196" t="s">
        <v>258</v>
      </c>
      <c r="W178" s="192" t="s">
        <v>2132</v>
      </c>
      <c r="X178" s="192" t="s">
        <v>445</v>
      </c>
    </row>
    <row r="179" spans="1:24" s="94" customFormat="1" ht="35.25" customHeight="1">
      <c r="A179" s="402" t="s">
        <v>2051</v>
      </c>
      <c r="B179" s="403"/>
      <c r="C179" s="409"/>
      <c r="D179" s="410"/>
      <c r="E179" s="410"/>
      <c r="F179" s="410"/>
      <c r="G179" s="410"/>
      <c r="H179" s="410"/>
      <c r="I179" s="410"/>
      <c r="J179" s="410"/>
      <c r="K179" s="410"/>
      <c r="L179" s="411"/>
      <c r="V179" s="196" t="s">
        <v>504</v>
      </c>
      <c r="W179" s="193" t="s">
        <v>505</v>
      </c>
      <c r="X179" s="193" t="s">
        <v>445</v>
      </c>
    </row>
    <row r="180" spans="1:24" s="94" customFormat="1" ht="55.5" customHeight="1">
      <c r="A180" s="402" t="s">
        <v>2052</v>
      </c>
      <c r="B180" s="403"/>
      <c r="C180" s="409"/>
      <c r="D180" s="410"/>
      <c r="E180" s="410"/>
      <c r="F180" s="410"/>
      <c r="G180" s="410"/>
      <c r="H180" s="410"/>
      <c r="I180" s="410"/>
      <c r="J180" s="410"/>
      <c r="K180" s="410"/>
      <c r="L180" s="411"/>
      <c r="V180" s="191" t="s">
        <v>506</v>
      </c>
      <c r="W180" s="192" t="s">
        <v>507</v>
      </c>
      <c r="X180" s="192" t="s">
        <v>445</v>
      </c>
    </row>
    <row r="181" spans="1:24" s="94" customFormat="1" ht="53.25" customHeight="1">
      <c r="A181" s="402" t="s">
        <v>2053</v>
      </c>
      <c r="B181" s="403"/>
      <c r="C181" s="409"/>
      <c r="D181" s="410"/>
      <c r="E181" s="410"/>
      <c r="F181" s="410"/>
      <c r="G181" s="410"/>
      <c r="H181" s="410"/>
      <c r="I181" s="410"/>
      <c r="J181" s="410"/>
      <c r="K181" s="410"/>
      <c r="L181" s="411"/>
      <c r="V181" s="195" t="s">
        <v>508</v>
      </c>
      <c r="W181" s="193" t="s">
        <v>2133</v>
      </c>
      <c r="X181" s="193" t="s">
        <v>445</v>
      </c>
    </row>
    <row r="182" spans="1:24" s="94" customFormat="1" ht="64.5" customHeight="1">
      <c r="A182" s="402" t="s">
        <v>2032</v>
      </c>
      <c r="B182" s="403"/>
      <c r="C182" s="409"/>
      <c r="D182" s="410"/>
      <c r="E182" s="410"/>
      <c r="F182" s="410"/>
      <c r="G182" s="410"/>
      <c r="H182" s="410"/>
      <c r="I182" s="410"/>
      <c r="J182" s="410"/>
      <c r="K182" s="410"/>
      <c r="L182" s="411"/>
      <c r="V182" s="195" t="s">
        <v>511</v>
      </c>
      <c r="W182" s="192" t="s">
        <v>2134</v>
      </c>
      <c r="X182" s="192" t="s">
        <v>445</v>
      </c>
    </row>
    <row r="183" spans="1:24" s="94" customFormat="1" ht="71.25" customHeight="1">
      <c r="A183" s="402" t="s">
        <v>2033</v>
      </c>
      <c r="B183" s="403"/>
      <c r="C183" s="409"/>
      <c r="D183" s="410"/>
      <c r="E183" s="410"/>
      <c r="F183" s="410"/>
      <c r="G183" s="410"/>
      <c r="H183" s="410"/>
      <c r="I183" s="410"/>
      <c r="J183" s="410"/>
      <c r="K183" s="410"/>
      <c r="L183" s="411"/>
      <c r="V183" s="191" t="s">
        <v>512</v>
      </c>
      <c r="W183" s="193" t="s">
        <v>513</v>
      </c>
      <c r="X183" s="193" t="s">
        <v>445</v>
      </c>
    </row>
    <row r="184" spans="1:24" s="94" customFormat="1" ht="64.5" customHeight="1">
      <c r="A184" s="402" t="s">
        <v>392</v>
      </c>
      <c r="B184" s="403"/>
      <c r="C184" s="409"/>
      <c r="D184" s="410"/>
      <c r="E184" s="410"/>
      <c r="F184" s="410"/>
      <c r="G184" s="410"/>
      <c r="H184" s="410"/>
      <c r="I184" s="410"/>
      <c r="J184" s="410"/>
      <c r="K184" s="410"/>
      <c r="L184" s="411"/>
      <c r="V184" s="191" t="s">
        <v>514</v>
      </c>
      <c r="W184" s="192" t="s">
        <v>1761</v>
      </c>
      <c r="X184" s="192" t="s">
        <v>445</v>
      </c>
    </row>
    <row r="185" spans="1:24" s="94" customFormat="1" ht="29.25" customHeight="1">
      <c r="A185" s="402" t="s">
        <v>2026</v>
      </c>
      <c r="B185" s="403"/>
      <c r="C185" s="409"/>
      <c r="D185" s="410"/>
      <c r="E185" s="410"/>
      <c r="F185" s="410"/>
      <c r="G185" s="410"/>
      <c r="H185" s="410"/>
      <c r="I185" s="410"/>
      <c r="J185" s="410"/>
      <c r="K185" s="410"/>
      <c r="L185" s="411"/>
      <c r="V185" s="191" t="s">
        <v>515</v>
      </c>
      <c r="W185" s="193" t="s">
        <v>516</v>
      </c>
      <c r="X185" s="193" t="s">
        <v>445</v>
      </c>
    </row>
    <row r="186" spans="1:24" s="94" customFormat="1" ht="29.25" customHeight="1">
      <c r="A186" s="402" t="s">
        <v>2027</v>
      </c>
      <c r="B186" s="403"/>
      <c r="C186" s="409"/>
      <c r="D186" s="410"/>
      <c r="E186" s="410"/>
      <c r="F186" s="410"/>
      <c r="G186" s="410"/>
      <c r="H186" s="410"/>
      <c r="I186" s="410"/>
      <c r="J186" s="410"/>
      <c r="K186" s="410"/>
      <c r="L186" s="411"/>
      <c r="V186" s="191" t="s">
        <v>517</v>
      </c>
      <c r="W186" s="192" t="s">
        <v>518</v>
      </c>
      <c r="X186" s="192" t="s">
        <v>445</v>
      </c>
    </row>
    <row r="187" spans="1:24" s="94" customFormat="1" ht="27.75" customHeight="1">
      <c r="A187" s="402" t="s">
        <v>2015</v>
      </c>
      <c r="B187" s="403"/>
      <c r="C187" s="409"/>
      <c r="D187" s="410"/>
      <c r="E187" s="410"/>
      <c r="F187" s="410"/>
      <c r="G187" s="410"/>
      <c r="H187" s="410"/>
      <c r="I187" s="410"/>
      <c r="J187" s="410"/>
      <c r="K187" s="410"/>
      <c r="L187" s="411"/>
      <c r="O187" s="95"/>
      <c r="V187" s="191" t="s">
        <v>519</v>
      </c>
      <c r="W187" s="193" t="s">
        <v>520</v>
      </c>
      <c r="X187" s="193" t="s">
        <v>445</v>
      </c>
    </row>
    <row r="188" spans="1:24" s="94" customFormat="1" ht="55.5" customHeight="1">
      <c r="A188" s="402" t="s">
        <v>2016</v>
      </c>
      <c r="B188" s="403"/>
      <c r="C188" s="409"/>
      <c r="D188" s="410"/>
      <c r="E188" s="410"/>
      <c r="F188" s="410"/>
      <c r="G188" s="410"/>
      <c r="H188" s="410"/>
      <c r="I188" s="410"/>
      <c r="J188" s="410"/>
      <c r="K188" s="410"/>
      <c r="L188" s="411"/>
      <c r="O188" s="95"/>
      <c r="V188" s="195" t="s">
        <v>521</v>
      </c>
      <c r="W188" s="192" t="s">
        <v>522</v>
      </c>
      <c r="X188" s="192" t="s">
        <v>445</v>
      </c>
    </row>
    <row r="189" spans="1:24" s="94" customFormat="1" ht="30.75" customHeight="1" thickBot="1">
      <c r="A189" s="620" t="s">
        <v>2023</v>
      </c>
      <c r="B189" s="621"/>
      <c r="C189" s="617"/>
      <c r="D189" s="618"/>
      <c r="E189" s="618"/>
      <c r="F189" s="618"/>
      <c r="G189" s="618"/>
      <c r="H189" s="618"/>
      <c r="I189" s="618"/>
      <c r="J189" s="618"/>
      <c r="K189" s="618"/>
      <c r="L189" s="619"/>
      <c r="O189" s="95"/>
      <c r="V189" s="191" t="s">
        <v>523</v>
      </c>
      <c r="W189" s="193" t="s">
        <v>524</v>
      </c>
      <c r="X189" s="193" t="s">
        <v>445</v>
      </c>
    </row>
    <row r="190" spans="1:24" s="94" customFormat="1" ht="30" customHeight="1" thickBot="1">
      <c r="A190" s="578" t="s">
        <v>2008</v>
      </c>
      <c r="B190" s="579"/>
      <c r="C190" s="579"/>
      <c r="D190" s="579"/>
      <c r="E190" s="579"/>
      <c r="F190" s="579"/>
      <c r="G190" s="579"/>
      <c r="H190" s="579"/>
      <c r="I190" s="579"/>
      <c r="J190" s="579"/>
      <c r="K190" s="579"/>
      <c r="L190" s="580"/>
      <c r="V190" s="191" t="s">
        <v>525</v>
      </c>
      <c r="W190" s="192" t="s">
        <v>526</v>
      </c>
      <c r="X190" s="192" t="s">
        <v>445</v>
      </c>
    </row>
    <row r="191" spans="1:24" s="94" customFormat="1">
      <c r="A191" s="640" t="s">
        <v>1962</v>
      </c>
      <c r="B191" s="641"/>
      <c r="C191" s="638"/>
      <c r="D191" s="638"/>
      <c r="E191" s="638"/>
      <c r="F191" s="638"/>
      <c r="G191" s="638"/>
      <c r="H191" s="638"/>
      <c r="I191" s="638"/>
      <c r="J191" s="638"/>
      <c r="K191" s="638"/>
      <c r="L191" s="639"/>
      <c r="V191" s="191" t="s">
        <v>527</v>
      </c>
      <c r="W191" s="193" t="s">
        <v>528</v>
      </c>
      <c r="X191" s="193" t="s">
        <v>445</v>
      </c>
    </row>
    <row r="192" spans="1:24" s="94" customFormat="1">
      <c r="A192" s="636" t="s">
        <v>1963</v>
      </c>
      <c r="B192" s="637"/>
      <c r="C192" s="575"/>
      <c r="D192" s="575"/>
      <c r="E192" s="575"/>
      <c r="F192" s="575"/>
      <c r="G192" s="575"/>
      <c r="H192" s="575"/>
      <c r="I192" s="575"/>
      <c r="J192" s="575"/>
      <c r="K192" s="575"/>
      <c r="L192" s="576"/>
      <c r="V192" s="191" t="s">
        <v>529</v>
      </c>
      <c r="W192" s="192" t="s">
        <v>530</v>
      </c>
      <c r="X192" s="192" t="s">
        <v>443</v>
      </c>
    </row>
    <row r="193" spans="1:32" s="94" customFormat="1">
      <c r="A193" s="636" t="s">
        <v>1964</v>
      </c>
      <c r="B193" s="637"/>
      <c r="C193" s="575"/>
      <c r="D193" s="575"/>
      <c r="E193" s="575"/>
      <c r="F193" s="575"/>
      <c r="G193" s="575"/>
      <c r="H193" s="575"/>
      <c r="I193" s="575"/>
      <c r="J193" s="575"/>
      <c r="K193" s="575"/>
      <c r="L193" s="576"/>
      <c r="V193" s="191" t="s">
        <v>259</v>
      </c>
      <c r="W193" s="193" t="s">
        <v>530</v>
      </c>
      <c r="X193" s="193" t="s">
        <v>443</v>
      </c>
    </row>
    <row r="194" spans="1:32" s="94" customFormat="1">
      <c r="A194" s="636" t="s">
        <v>1965</v>
      </c>
      <c r="B194" s="637"/>
      <c r="C194" s="575"/>
      <c r="D194" s="575"/>
      <c r="E194" s="575"/>
      <c r="F194" s="575"/>
      <c r="G194" s="575"/>
      <c r="H194" s="575"/>
      <c r="I194" s="575"/>
      <c r="J194" s="575"/>
      <c r="K194" s="575"/>
      <c r="L194" s="576"/>
      <c r="V194" s="191" t="s">
        <v>260</v>
      </c>
      <c r="W194" s="192" t="s">
        <v>530</v>
      </c>
      <c r="X194" s="192" t="s">
        <v>443</v>
      </c>
    </row>
    <row r="195" spans="1:32" s="94" customFormat="1">
      <c r="A195" s="636" t="s">
        <v>1966</v>
      </c>
      <c r="B195" s="637"/>
      <c r="C195" s="575"/>
      <c r="D195" s="575"/>
      <c r="E195" s="575"/>
      <c r="F195" s="575"/>
      <c r="G195" s="575"/>
      <c r="H195" s="575"/>
      <c r="I195" s="575"/>
      <c r="J195" s="575"/>
      <c r="K195" s="575"/>
      <c r="L195" s="576"/>
      <c r="V195" s="191" t="s">
        <v>261</v>
      </c>
      <c r="W195" s="193" t="s">
        <v>530</v>
      </c>
      <c r="X195" s="193" t="s">
        <v>443</v>
      </c>
    </row>
    <row r="196" spans="1:32" s="94" customFormat="1">
      <c r="A196" s="636" t="s">
        <v>1967</v>
      </c>
      <c r="B196" s="637"/>
      <c r="C196" s="575"/>
      <c r="D196" s="575"/>
      <c r="E196" s="575"/>
      <c r="F196" s="575"/>
      <c r="G196" s="575"/>
      <c r="H196" s="575"/>
      <c r="I196" s="575"/>
      <c r="J196" s="575"/>
      <c r="K196" s="575"/>
      <c r="L196" s="576"/>
      <c r="V196" s="191" t="s">
        <v>262</v>
      </c>
      <c r="W196" s="192" t="s">
        <v>530</v>
      </c>
      <c r="X196" s="192" t="s">
        <v>443</v>
      </c>
    </row>
    <row r="197" spans="1:32" s="94" customFormat="1">
      <c r="A197" s="636" t="s">
        <v>1968</v>
      </c>
      <c r="B197" s="637"/>
      <c r="C197" s="575"/>
      <c r="D197" s="575"/>
      <c r="E197" s="575"/>
      <c r="F197" s="575"/>
      <c r="G197" s="575"/>
      <c r="H197" s="575"/>
      <c r="I197" s="575"/>
      <c r="J197" s="575"/>
      <c r="K197" s="575"/>
      <c r="L197" s="576"/>
      <c r="V197" s="191" t="s">
        <v>263</v>
      </c>
      <c r="W197" s="193" t="s">
        <v>530</v>
      </c>
      <c r="X197" s="193" t="s">
        <v>443</v>
      </c>
    </row>
    <row r="198" spans="1:32" s="94" customFormat="1">
      <c r="A198" s="636" t="s">
        <v>1969</v>
      </c>
      <c r="B198" s="637"/>
      <c r="C198" s="575"/>
      <c r="D198" s="575"/>
      <c r="E198" s="575"/>
      <c r="F198" s="575"/>
      <c r="G198" s="575"/>
      <c r="H198" s="575"/>
      <c r="I198" s="575"/>
      <c r="J198" s="575"/>
      <c r="K198" s="575"/>
      <c r="L198" s="576"/>
      <c r="V198" s="191" t="s">
        <v>264</v>
      </c>
      <c r="W198" s="192" t="s">
        <v>530</v>
      </c>
      <c r="X198" s="192" t="s">
        <v>443</v>
      </c>
    </row>
    <row r="199" spans="1:32" s="94" customFormat="1" ht="15.75" thickBot="1">
      <c r="A199" s="642" t="s">
        <v>1970</v>
      </c>
      <c r="B199" s="643"/>
      <c r="C199" s="575"/>
      <c r="D199" s="575"/>
      <c r="E199" s="575"/>
      <c r="F199" s="575"/>
      <c r="G199" s="575"/>
      <c r="H199" s="575"/>
      <c r="I199" s="575"/>
      <c r="J199" s="575"/>
      <c r="K199" s="575"/>
      <c r="L199" s="576"/>
      <c r="V199" s="191" t="s">
        <v>265</v>
      </c>
      <c r="W199" s="193" t="s">
        <v>530</v>
      </c>
      <c r="X199" s="193" t="s">
        <v>443</v>
      </c>
    </row>
    <row r="200" spans="1:32" s="94" customFormat="1" ht="62.25" customHeight="1">
      <c r="A200" s="644" t="s">
        <v>1971</v>
      </c>
      <c r="B200" s="645"/>
      <c r="C200" s="645"/>
      <c r="D200" s="645" t="s">
        <v>1972</v>
      </c>
      <c r="E200" s="645"/>
      <c r="F200" s="645"/>
      <c r="G200" s="645"/>
      <c r="H200" s="645"/>
      <c r="I200" s="645"/>
      <c r="J200" s="645"/>
      <c r="K200" s="645"/>
      <c r="L200" s="646"/>
      <c r="V200" s="191" t="s">
        <v>266</v>
      </c>
      <c r="W200" s="192" t="s">
        <v>530</v>
      </c>
      <c r="X200" s="192" t="s">
        <v>443</v>
      </c>
    </row>
    <row r="201" spans="1:32" s="94" customFormat="1" ht="62.25" customHeight="1">
      <c r="A201" s="153"/>
      <c r="B201" s="161"/>
      <c r="C201" s="141"/>
      <c r="D201" s="592" t="s">
        <v>2084</v>
      </c>
      <c r="E201" s="592"/>
      <c r="F201" s="592"/>
      <c r="G201" s="592"/>
      <c r="H201" s="592"/>
      <c r="I201" s="592"/>
      <c r="J201" s="592"/>
      <c r="K201" s="592"/>
      <c r="L201" s="593"/>
      <c r="V201" s="191" t="s">
        <v>267</v>
      </c>
      <c r="W201" s="193" t="s">
        <v>530</v>
      </c>
      <c r="X201" s="193" t="s">
        <v>443</v>
      </c>
    </row>
    <row r="202" spans="1:32" s="94" customFormat="1" ht="49.5" customHeight="1" thickBot="1">
      <c r="A202" s="647" t="s">
        <v>1973</v>
      </c>
      <c r="B202" s="648"/>
      <c r="C202" s="648"/>
      <c r="D202" s="648"/>
      <c r="E202" s="648"/>
      <c r="F202" s="648"/>
      <c r="G202" s="648"/>
      <c r="H202" s="648"/>
      <c r="I202" s="648"/>
      <c r="J202" s="648"/>
      <c r="K202" s="648"/>
      <c r="L202" s="649"/>
      <c r="V202" s="191" t="s">
        <v>268</v>
      </c>
      <c r="W202" s="192" t="s">
        <v>530</v>
      </c>
      <c r="X202" s="192" t="s">
        <v>443</v>
      </c>
    </row>
    <row r="203" spans="1:32" ht="60" customHeight="1" thickBot="1">
      <c r="A203" s="297" t="s">
        <v>1975</v>
      </c>
      <c r="B203" s="298"/>
      <c r="C203" s="298"/>
      <c r="D203" s="298"/>
      <c r="E203" s="298"/>
      <c r="F203" s="298"/>
      <c r="G203" s="298"/>
      <c r="H203" s="298"/>
      <c r="I203" s="298"/>
      <c r="J203" s="298"/>
      <c r="K203" s="298"/>
      <c r="L203" s="299"/>
      <c r="M203" s="379"/>
      <c r="N203" s="380"/>
      <c r="R203" s="216"/>
      <c r="S203" s="217"/>
      <c r="T203" s="217"/>
      <c r="U203" s="217"/>
      <c r="V203" s="219" t="s">
        <v>269</v>
      </c>
      <c r="W203" s="220" t="s">
        <v>530</v>
      </c>
      <c r="X203" s="220" t="s">
        <v>443</v>
      </c>
      <c r="Y203" s="217"/>
      <c r="Z203" s="217"/>
      <c r="AA203" s="217"/>
      <c r="AB203" s="217"/>
      <c r="AC203" s="217"/>
      <c r="AD203" s="200"/>
      <c r="AE203" s="200"/>
      <c r="AF203" s="200"/>
    </row>
    <row r="204" spans="1:32" ht="39.950000000000003" customHeight="1">
      <c r="A204" s="321" t="s">
        <v>1985</v>
      </c>
      <c r="B204" s="322"/>
      <c r="C204" s="322"/>
      <c r="D204" s="322"/>
      <c r="E204" s="322"/>
      <c r="F204" s="322"/>
      <c r="G204" s="322"/>
      <c r="H204" s="322"/>
      <c r="I204" s="322"/>
      <c r="J204" s="322"/>
      <c r="K204" s="322"/>
      <c r="L204" s="323"/>
      <c r="M204" s="379"/>
      <c r="N204" s="380"/>
      <c r="R204" s="216" t="s">
        <v>2062</v>
      </c>
      <c r="S204" s="200"/>
      <c r="T204" s="200"/>
      <c r="U204" s="200"/>
      <c r="V204" s="221" t="s">
        <v>270</v>
      </c>
      <c r="W204" s="222" t="s">
        <v>530</v>
      </c>
      <c r="X204" s="222" t="s">
        <v>443</v>
      </c>
      <c r="Y204" s="200"/>
      <c r="Z204" s="200"/>
      <c r="AA204" s="200"/>
      <c r="AB204" s="200"/>
      <c r="AC204" s="200"/>
      <c r="AD204" s="200"/>
      <c r="AE204" s="200"/>
      <c r="AF204" s="200"/>
    </row>
    <row r="205" spans="1:32" ht="25.5" customHeight="1">
      <c r="A205" s="356"/>
      <c r="B205" s="357"/>
      <c r="C205" s="357"/>
      <c r="D205" s="357"/>
      <c r="E205" s="357"/>
      <c r="F205" s="357"/>
      <c r="G205" s="357"/>
      <c r="H205" s="357"/>
      <c r="I205" s="357"/>
      <c r="J205" s="357"/>
      <c r="K205" s="357"/>
      <c r="L205" s="358"/>
      <c r="S205" s="3"/>
      <c r="T205" s="4"/>
      <c r="U205" s="4"/>
      <c r="V205" s="191" t="s">
        <v>271</v>
      </c>
      <c r="W205" s="193" t="s">
        <v>530</v>
      </c>
      <c r="X205" s="193" t="s">
        <v>443</v>
      </c>
      <c r="Y205" s="3"/>
    </row>
    <row r="206" spans="1:32" ht="30" customHeight="1">
      <c r="A206" s="324" t="str">
        <f>IF(C19&lt;&gt;"","Izvođač radova "&amp;C19&amp;" (OIB:"&amp;K19&amp;"), adresa "&amp;C20&amp; ", sjedište "&amp;I20&amp; " " &amp;K20,"")</f>
        <v/>
      </c>
      <c r="B206" s="325"/>
      <c r="C206" s="325"/>
      <c r="D206" s="325"/>
      <c r="E206" s="325"/>
      <c r="F206" s="325"/>
      <c r="G206" s="325"/>
      <c r="H206" s="325"/>
      <c r="I206" s="325"/>
      <c r="J206" s="325"/>
      <c r="K206" s="325"/>
      <c r="L206" s="326"/>
      <c r="S206" s="5"/>
      <c r="T206" s="6"/>
      <c r="U206" s="6"/>
      <c r="V206" s="191" t="s">
        <v>272</v>
      </c>
      <c r="W206" s="192" t="s">
        <v>530</v>
      </c>
      <c r="X206" s="192" t="s">
        <v>443</v>
      </c>
      <c r="Y206" s="84"/>
    </row>
    <row r="207" spans="1:32" ht="18.75" customHeight="1">
      <c r="A207" s="327" t="str">
        <f>IF(C19&lt;&gt;"","Izjavljujem da dajem garanciju na:","")</f>
        <v/>
      </c>
      <c r="B207" s="328"/>
      <c r="C207" s="328"/>
      <c r="D207" s="328"/>
      <c r="E207" s="328"/>
      <c r="F207" s="328"/>
      <c r="G207" s="328"/>
      <c r="H207" s="328"/>
      <c r="I207" s="328"/>
      <c r="J207" s="328"/>
      <c r="K207" s="328"/>
      <c r="L207" s="329"/>
      <c r="S207" s="3"/>
      <c r="T207" s="4"/>
      <c r="U207" s="4"/>
      <c r="V207" s="191" t="s">
        <v>273</v>
      </c>
      <c r="W207" s="193" t="s">
        <v>530</v>
      </c>
      <c r="X207" s="193" t="s">
        <v>443</v>
      </c>
      <c r="Y207" s="3"/>
    </row>
    <row r="208" spans="1:32" ht="18.75" customHeight="1">
      <c r="A208" s="327" t="str">
        <f>IF(C19&lt;&gt;"","                  1) radove po računu " &amp; C21 &amp;", 2 godine od dana izdavanja računa, te","")</f>
        <v/>
      </c>
      <c r="B208" s="328"/>
      <c r="C208" s="328"/>
      <c r="D208" s="328"/>
      <c r="E208" s="328"/>
      <c r="F208" s="328"/>
      <c r="G208" s="328"/>
      <c r="H208" s="328"/>
      <c r="I208" s="328"/>
      <c r="J208" s="328"/>
      <c r="K208" s="328"/>
      <c r="L208" s="329"/>
      <c r="S208" s="5"/>
      <c r="T208" s="6"/>
      <c r="U208" s="6"/>
      <c r="V208" s="191" t="s">
        <v>274</v>
      </c>
      <c r="W208" s="192" t="s">
        <v>530</v>
      </c>
      <c r="X208" s="192" t="s">
        <v>443</v>
      </c>
      <c r="Y208" s="84"/>
    </row>
    <row r="209" spans="1:25" ht="18.75" customHeight="1">
      <c r="A209" s="327" t="str">
        <f>IF(C19&lt;&gt;"","                  2) opremu, po istom računu, na rokove koji nisu kraći od rokova dobavljača opreme","")</f>
        <v/>
      </c>
      <c r="B209" s="328"/>
      <c r="C209" s="328"/>
      <c r="D209" s="328"/>
      <c r="E209" s="328"/>
      <c r="F209" s="328"/>
      <c r="G209" s="328"/>
      <c r="H209" s="328"/>
      <c r="I209" s="328"/>
      <c r="J209" s="328"/>
      <c r="K209" s="328"/>
      <c r="L209" s="329"/>
      <c r="S209" s="3"/>
      <c r="T209" s="4"/>
      <c r="U209" s="4"/>
      <c r="V209" s="195" t="s">
        <v>531</v>
      </c>
      <c r="W209" s="193" t="s">
        <v>532</v>
      </c>
      <c r="X209" s="193" t="s">
        <v>443</v>
      </c>
      <c r="Y209" s="3"/>
    </row>
    <row r="210" spans="1:25" ht="75" customHeight="1">
      <c r="A210" s="154" t="str">
        <f>IF(C19&lt;&gt;"","Potpis izvođača radova","")</f>
        <v/>
      </c>
      <c r="B210" s="162"/>
      <c r="C210" s="397"/>
      <c r="D210" s="397"/>
      <c r="E210" s="397"/>
      <c r="F210" s="397"/>
      <c r="G210" s="397"/>
      <c r="H210" s="397"/>
      <c r="I210" s="397"/>
      <c r="J210" s="397"/>
      <c r="K210" s="397"/>
      <c r="L210" s="143"/>
      <c r="S210" s="5"/>
      <c r="T210" s="6"/>
      <c r="U210" s="6"/>
      <c r="V210" s="195" t="s">
        <v>533</v>
      </c>
      <c r="W210" s="192" t="s">
        <v>534</v>
      </c>
      <c r="X210" s="192" t="s">
        <v>443</v>
      </c>
      <c r="Y210" s="84"/>
    </row>
    <row r="211" spans="1:25">
      <c r="A211" s="404"/>
      <c r="B211" s="405"/>
      <c r="C211" s="398" t="str">
        <f>IF(C19&lt;&gt;"","(mjesto, datum, žig, potpis)","")</f>
        <v/>
      </c>
      <c r="D211" s="398"/>
      <c r="E211" s="398"/>
      <c r="F211" s="398"/>
      <c r="G211" s="398"/>
      <c r="H211" s="398"/>
      <c r="I211" s="398"/>
      <c r="J211" s="398"/>
      <c r="K211" s="398"/>
      <c r="L211" s="143"/>
      <c r="S211" s="3"/>
      <c r="T211" s="4"/>
      <c r="U211" s="4"/>
      <c r="V211" s="194" t="s">
        <v>535</v>
      </c>
      <c r="W211" s="193" t="s">
        <v>2135</v>
      </c>
      <c r="X211" s="193" t="s">
        <v>443</v>
      </c>
      <c r="Y211" s="3"/>
    </row>
    <row r="212" spans="1:25" ht="35.1" customHeight="1">
      <c r="A212" s="155"/>
      <c r="B212" s="162"/>
      <c r="C212" s="142"/>
      <c r="D212" s="142"/>
      <c r="E212" s="142"/>
      <c r="F212" s="142"/>
      <c r="G212" s="142"/>
      <c r="H212" s="142"/>
      <c r="I212" s="142"/>
      <c r="J212" s="142"/>
      <c r="K212" s="142"/>
      <c r="L212" s="143"/>
      <c r="S212" s="5"/>
      <c r="T212" s="6"/>
      <c r="U212" s="6"/>
      <c r="V212" s="191" t="s">
        <v>536</v>
      </c>
      <c r="W212" s="192" t="s">
        <v>537</v>
      </c>
      <c r="X212" s="192" t="s">
        <v>443</v>
      </c>
      <c r="Y212" s="84"/>
    </row>
    <row r="213" spans="1:25" ht="35.1" customHeight="1">
      <c r="A213" s="404"/>
      <c r="B213" s="405"/>
      <c r="C213" s="397"/>
      <c r="D213" s="397"/>
      <c r="E213" s="397"/>
      <c r="F213" s="397"/>
      <c r="G213" s="397"/>
      <c r="H213" s="397"/>
      <c r="I213" s="397"/>
      <c r="J213" s="397"/>
      <c r="K213" s="397"/>
      <c r="L213" s="143"/>
      <c r="S213" s="3"/>
      <c r="T213" s="4"/>
      <c r="U213" s="4"/>
      <c r="V213" s="194" t="s">
        <v>538</v>
      </c>
      <c r="W213" s="193" t="s">
        <v>2136</v>
      </c>
      <c r="X213" s="193" t="s">
        <v>443</v>
      </c>
      <c r="Y213" s="3"/>
    </row>
    <row r="214" spans="1:25" ht="30" customHeight="1">
      <c r="A214" s="324" t="str">
        <f>IF(C24&lt;&gt;"","Izvođač radova "&amp;C24&amp;" (OIB:"&amp;K24&amp;"), adresa "&amp;C25&amp; ", sjedište "&amp;I25&amp; " " &amp;K25,"")</f>
        <v/>
      </c>
      <c r="B214" s="325"/>
      <c r="C214" s="325"/>
      <c r="D214" s="325"/>
      <c r="E214" s="325"/>
      <c r="F214" s="325"/>
      <c r="G214" s="325"/>
      <c r="H214" s="325"/>
      <c r="I214" s="325"/>
      <c r="J214" s="325"/>
      <c r="K214" s="325"/>
      <c r="L214" s="326"/>
      <c r="S214" s="5"/>
      <c r="T214" s="6"/>
      <c r="U214" s="6"/>
      <c r="V214" s="191" t="s">
        <v>539</v>
      </c>
      <c r="W214" s="192" t="s">
        <v>540</v>
      </c>
      <c r="X214" s="192" t="s">
        <v>443</v>
      </c>
      <c r="Y214" s="84"/>
    </row>
    <row r="215" spans="1:25" ht="18.75" customHeight="1">
      <c r="A215" s="327" t="str">
        <f>IF(C24&lt;&gt;"","Izjavljujem da dajem garanciju na:","")</f>
        <v/>
      </c>
      <c r="B215" s="328"/>
      <c r="C215" s="328"/>
      <c r="D215" s="328"/>
      <c r="E215" s="328"/>
      <c r="F215" s="328"/>
      <c r="G215" s="328"/>
      <c r="H215" s="328"/>
      <c r="I215" s="328"/>
      <c r="J215" s="328"/>
      <c r="K215" s="328"/>
      <c r="L215" s="329"/>
      <c r="S215" s="3"/>
      <c r="T215" s="4"/>
      <c r="U215" s="4"/>
      <c r="V215" s="191" t="s">
        <v>541</v>
      </c>
      <c r="W215" s="193" t="s">
        <v>2137</v>
      </c>
      <c r="X215" s="193" t="s">
        <v>443</v>
      </c>
      <c r="Y215" s="3"/>
    </row>
    <row r="216" spans="1:25" ht="18.75" customHeight="1">
      <c r="A216" s="327" t="str">
        <f>IF(C24&lt;&gt;"","                  1) radove po računu " &amp; C26 &amp;", 2 godine od dana izdavanja računa, te","")</f>
        <v/>
      </c>
      <c r="B216" s="328"/>
      <c r="C216" s="328"/>
      <c r="D216" s="328"/>
      <c r="E216" s="328"/>
      <c r="F216" s="328"/>
      <c r="G216" s="328"/>
      <c r="H216" s="328"/>
      <c r="I216" s="328"/>
      <c r="J216" s="328"/>
      <c r="K216" s="328"/>
      <c r="L216" s="329"/>
      <c r="S216" s="5"/>
      <c r="T216" s="6"/>
      <c r="U216" s="6"/>
      <c r="V216" s="191" t="s">
        <v>542</v>
      </c>
      <c r="W216" s="192" t="s">
        <v>543</v>
      </c>
      <c r="X216" s="192" t="s">
        <v>443</v>
      </c>
      <c r="Y216" s="84"/>
    </row>
    <row r="217" spans="1:25" ht="18.75" customHeight="1">
      <c r="A217" s="327" t="str">
        <f>IF(C24&lt;&gt;"","                  2) opremu, po istom računu, na rokove koji nisu kraći od rokova dobavljača opreme","")</f>
        <v/>
      </c>
      <c r="B217" s="328"/>
      <c r="C217" s="328"/>
      <c r="D217" s="328"/>
      <c r="E217" s="328"/>
      <c r="F217" s="328"/>
      <c r="G217" s="328"/>
      <c r="H217" s="328"/>
      <c r="I217" s="328"/>
      <c r="J217" s="328"/>
      <c r="K217" s="328"/>
      <c r="L217" s="329"/>
      <c r="S217" s="3"/>
      <c r="T217" s="4"/>
      <c r="U217" s="4"/>
      <c r="V217" s="191" t="s">
        <v>544</v>
      </c>
      <c r="W217" s="193" t="s">
        <v>545</v>
      </c>
      <c r="X217" s="193" t="s">
        <v>443</v>
      </c>
      <c r="Y217" s="3"/>
    </row>
    <row r="218" spans="1:25" ht="75" customHeight="1">
      <c r="A218" s="154" t="str">
        <f>IF(C24&lt;&gt;"","Potpis izvođača radova","")</f>
        <v/>
      </c>
      <c r="B218" s="162"/>
      <c r="C218" s="397"/>
      <c r="D218" s="397"/>
      <c r="E218" s="397"/>
      <c r="F218" s="397"/>
      <c r="G218" s="397"/>
      <c r="H218" s="397"/>
      <c r="I218" s="397"/>
      <c r="J218" s="397"/>
      <c r="K218" s="397"/>
      <c r="L218" s="143"/>
      <c r="S218" s="5"/>
      <c r="T218" s="6"/>
      <c r="U218" s="6"/>
      <c r="V218" s="191" t="s">
        <v>275</v>
      </c>
      <c r="W218" s="192" t="s">
        <v>2138</v>
      </c>
      <c r="X218" s="192" t="s">
        <v>443</v>
      </c>
      <c r="Y218" s="84"/>
    </row>
    <row r="219" spans="1:25">
      <c r="A219" s="404"/>
      <c r="B219" s="405"/>
      <c r="C219" s="398" t="str">
        <f>IF(C24&lt;&gt;"","(mjesto, datum, žig, potpis)","")</f>
        <v/>
      </c>
      <c r="D219" s="398"/>
      <c r="E219" s="398"/>
      <c r="F219" s="398"/>
      <c r="G219" s="398"/>
      <c r="H219" s="398"/>
      <c r="I219" s="398"/>
      <c r="J219" s="398"/>
      <c r="K219" s="398"/>
      <c r="L219" s="143"/>
      <c r="S219" s="3"/>
      <c r="T219" s="4"/>
      <c r="U219" s="4"/>
      <c r="V219" s="191" t="s">
        <v>546</v>
      </c>
      <c r="W219" s="193" t="s">
        <v>2139</v>
      </c>
      <c r="X219" s="193" t="s">
        <v>443</v>
      </c>
      <c r="Y219" s="3"/>
    </row>
    <row r="220" spans="1:25" ht="35.1" customHeight="1">
      <c r="A220" s="155"/>
      <c r="B220" s="162"/>
      <c r="C220" s="142"/>
      <c r="D220" s="142"/>
      <c r="E220" s="142"/>
      <c r="F220" s="142"/>
      <c r="G220" s="142"/>
      <c r="H220" s="142"/>
      <c r="I220" s="142"/>
      <c r="J220" s="142"/>
      <c r="K220" s="142"/>
      <c r="L220" s="143"/>
      <c r="S220" s="3"/>
      <c r="T220" s="4"/>
      <c r="U220" s="4"/>
      <c r="V220" s="191" t="s">
        <v>547</v>
      </c>
      <c r="W220" s="192" t="s">
        <v>2140</v>
      </c>
      <c r="X220" s="192" t="s">
        <v>443</v>
      </c>
      <c r="Y220" s="3"/>
    </row>
    <row r="221" spans="1:25" ht="35.1" customHeight="1">
      <c r="A221" s="155"/>
      <c r="B221" s="162"/>
      <c r="C221" s="142"/>
      <c r="D221" s="142"/>
      <c r="E221" s="142"/>
      <c r="F221" s="142"/>
      <c r="G221" s="142"/>
      <c r="H221" s="142"/>
      <c r="I221" s="142"/>
      <c r="J221" s="142"/>
      <c r="K221" s="142"/>
      <c r="L221" s="143"/>
      <c r="S221" s="5"/>
      <c r="T221" s="6"/>
      <c r="U221" s="6"/>
      <c r="V221" s="191" t="s">
        <v>548</v>
      </c>
      <c r="W221" s="193" t="s">
        <v>2141</v>
      </c>
      <c r="X221" s="193" t="s">
        <v>443</v>
      </c>
      <c r="Y221" s="84"/>
    </row>
    <row r="222" spans="1:25" ht="18.75" customHeight="1">
      <c r="A222" s="324" t="str">
        <f>IF(C29&lt;&gt;"","Izvođač radova "&amp;C29&amp;" (OIB:"&amp;K29&amp;"), adresa "&amp;C30&amp; ", sjedište "&amp;I30&amp; " " &amp;K30,"")</f>
        <v/>
      </c>
      <c r="B222" s="325"/>
      <c r="C222" s="325"/>
      <c r="D222" s="325"/>
      <c r="E222" s="325"/>
      <c r="F222" s="325"/>
      <c r="G222" s="325"/>
      <c r="H222" s="325"/>
      <c r="I222" s="325"/>
      <c r="J222" s="325"/>
      <c r="K222" s="325"/>
      <c r="L222" s="326"/>
      <c r="S222" s="3"/>
      <c r="T222" s="4"/>
      <c r="U222" s="4"/>
      <c r="V222" s="191" t="s">
        <v>549</v>
      </c>
      <c r="W222" s="192" t="s">
        <v>2142</v>
      </c>
      <c r="X222" s="192" t="s">
        <v>443</v>
      </c>
      <c r="Y222" s="3"/>
    </row>
    <row r="223" spans="1:25" ht="18.75" customHeight="1">
      <c r="A223" s="327" t="str">
        <f>IF(C29&lt;&gt;"","Izjavljujem da dajem garanciju na:","")</f>
        <v/>
      </c>
      <c r="B223" s="328"/>
      <c r="C223" s="328"/>
      <c r="D223" s="328"/>
      <c r="E223" s="328"/>
      <c r="F223" s="328"/>
      <c r="G223" s="328"/>
      <c r="H223" s="328"/>
      <c r="I223" s="328"/>
      <c r="J223" s="328"/>
      <c r="K223" s="328"/>
      <c r="L223" s="329"/>
      <c r="S223" s="5"/>
      <c r="T223" s="6"/>
      <c r="U223" s="6"/>
      <c r="V223" s="191" t="s">
        <v>550</v>
      </c>
      <c r="W223" s="193" t="s">
        <v>2143</v>
      </c>
      <c r="X223" s="193" t="s">
        <v>443</v>
      </c>
      <c r="Y223" s="84"/>
    </row>
    <row r="224" spans="1:25" ht="18.75" customHeight="1">
      <c r="A224" s="327" t="str">
        <f>IF(C29&lt;&gt;"","                  1) radove po računu " &amp; C31 &amp;", 2 godine od dana izdavanja računa, te","")</f>
        <v/>
      </c>
      <c r="B224" s="328"/>
      <c r="C224" s="328"/>
      <c r="D224" s="328"/>
      <c r="E224" s="328"/>
      <c r="F224" s="328"/>
      <c r="G224" s="328"/>
      <c r="H224" s="328"/>
      <c r="I224" s="328"/>
      <c r="J224" s="328"/>
      <c r="K224" s="328"/>
      <c r="L224" s="329"/>
      <c r="S224" s="3"/>
      <c r="T224" s="4"/>
      <c r="U224" s="4"/>
      <c r="V224" s="191" t="s">
        <v>551</v>
      </c>
      <c r="W224" s="192" t="s">
        <v>2144</v>
      </c>
      <c r="X224" s="192" t="s">
        <v>443</v>
      </c>
      <c r="Y224" s="3"/>
    </row>
    <row r="225" spans="1:32" ht="75" customHeight="1">
      <c r="A225" s="327" t="str">
        <f>IF(C29&lt;&gt;"","                  2) opremu, po istom računu, na rokove koji nisu kraći od rokova dobavljača opreme","")</f>
        <v/>
      </c>
      <c r="B225" s="328"/>
      <c r="C225" s="328"/>
      <c r="D225" s="328"/>
      <c r="E225" s="328"/>
      <c r="F225" s="328"/>
      <c r="G225" s="328"/>
      <c r="H225" s="328"/>
      <c r="I225" s="328"/>
      <c r="J225" s="328"/>
      <c r="K225" s="328"/>
      <c r="L225" s="329"/>
      <c r="S225" s="5"/>
      <c r="T225" s="6"/>
      <c r="U225" s="6"/>
      <c r="V225" s="191" t="s">
        <v>276</v>
      </c>
      <c r="W225" s="193" t="s">
        <v>2145</v>
      </c>
      <c r="X225" s="193" t="s">
        <v>443</v>
      </c>
      <c r="Y225" s="84"/>
    </row>
    <row r="226" spans="1:32" ht="18.75">
      <c r="A226" s="154" t="str">
        <f>IF(C29&lt;&gt;"","Potpis izvođača radova","")</f>
        <v/>
      </c>
      <c r="B226" s="162"/>
      <c r="C226" s="397"/>
      <c r="D226" s="397"/>
      <c r="E226" s="397"/>
      <c r="F226" s="397"/>
      <c r="G226" s="397"/>
      <c r="H226" s="397"/>
      <c r="I226" s="397"/>
      <c r="J226" s="397"/>
      <c r="K226" s="397"/>
      <c r="L226" s="143"/>
      <c r="S226" s="3"/>
      <c r="T226" s="4"/>
      <c r="U226" s="4"/>
      <c r="V226" s="191" t="s">
        <v>277</v>
      </c>
      <c r="W226" s="192" t="s">
        <v>553</v>
      </c>
      <c r="X226" s="192" t="s">
        <v>443</v>
      </c>
      <c r="Y226" s="3"/>
    </row>
    <row r="227" spans="1:32" ht="24.95" customHeight="1">
      <c r="A227" s="404"/>
      <c r="B227" s="405"/>
      <c r="C227" s="398" t="str">
        <f>IF(C29&lt;&gt;"","(mjesto, datum, žig, potpis)","")</f>
        <v/>
      </c>
      <c r="D227" s="398"/>
      <c r="E227" s="398"/>
      <c r="F227" s="398"/>
      <c r="G227" s="398"/>
      <c r="H227" s="398"/>
      <c r="I227" s="398"/>
      <c r="J227" s="398"/>
      <c r="K227" s="398"/>
      <c r="L227" s="143"/>
      <c r="S227" s="3"/>
      <c r="T227" s="4"/>
      <c r="U227" s="4"/>
      <c r="V227" s="191" t="s">
        <v>552</v>
      </c>
      <c r="W227" s="193" t="s">
        <v>553</v>
      </c>
      <c r="X227" s="193" t="s">
        <v>443</v>
      </c>
      <c r="Y227" s="3"/>
    </row>
    <row r="228" spans="1:32" ht="35.1" customHeight="1">
      <c r="A228" s="150"/>
      <c r="B228" s="159"/>
      <c r="C228" s="135"/>
      <c r="D228" s="135"/>
      <c r="E228" s="135"/>
      <c r="F228" s="135"/>
      <c r="G228" s="135"/>
      <c r="H228" s="135"/>
      <c r="I228" s="135"/>
      <c r="J228" s="135"/>
      <c r="K228" s="135"/>
      <c r="L228" s="136"/>
      <c r="S228" s="5"/>
      <c r="T228" s="6"/>
      <c r="U228" s="6"/>
      <c r="V228" s="191" t="s">
        <v>554</v>
      </c>
      <c r="W228" s="192" t="s">
        <v>555</v>
      </c>
      <c r="X228" s="192" t="s">
        <v>443</v>
      </c>
      <c r="Y228" s="84"/>
    </row>
    <row r="229" spans="1:32" ht="35.1" customHeight="1">
      <c r="A229" s="150"/>
      <c r="B229" s="159"/>
      <c r="C229" s="135"/>
      <c r="D229" s="135"/>
      <c r="E229" s="135"/>
      <c r="F229" s="135"/>
      <c r="G229" s="135"/>
      <c r="H229" s="135"/>
      <c r="I229" s="135"/>
      <c r="J229" s="135"/>
      <c r="K229" s="135"/>
      <c r="L229" s="136"/>
      <c r="S229" s="5"/>
      <c r="T229" s="6"/>
      <c r="U229" s="6"/>
      <c r="V229" s="191" t="s">
        <v>556</v>
      </c>
      <c r="W229" s="193" t="s">
        <v>2146</v>
      </c>
      <c r="X229" s="193" t="s">
        <v>443</v>
      </c>
      <c r="Y229" s="84"/>
    </row>
    <row r="230" spans="1:32" ht="30" customHeight="1">
      <c r="A230" s="324" t="str">
        <f>IF(C34&lt;&gt;"","Izvođač radova "&amp;C34&amp;" (OIB:"&amp;K34&amp;"), adresa "&amp;C35&amp; ", sjedište "&amp;I35&amp; " " &amp;K35,"")</f>
        <v/>
      </c>
      <c r="B230" s="325"/>
      <c r="C230" s="325"/>
      <c r="D230" s="325"/>
      <c r="E230" s="325"/>
      <c r="F230" s="325"/>
      <c r="G230" s="325"/>
      <c r="H230" s="325"/>
      <c r="I230" s="325"/>
      <c r="J230" s="325"/>
      <c r="K230" s="325"/>
      <c r="L230" s="326"/>
      <c r="S230" s="5"/>
      <c r="T230" s="6"/>
      <c r="U230" s="6"/>
      <c r="V230" s="191" t="s">
        <v>557</v>
      </c>
      <c r="W230" s="192" t="s">
        <v>558</v>
      </c>
      <c r="X230" s="192" t="s">
        <v>443</v>
      </c>
      <c r="Y230" s="84"/>
    </row>
    <row r="231" spans="1:32" ht="18.75" customHeight="1">
      <c r="A231" s="327" t="str">
        <f>IF(C34&lt;&gt;"","Izjavljujem da dajem garanciju na:","")</f>
        <v/>
      </c>
      <c r="B231" s="328"/>
      <c r="C231" s="328"/>
      <c r="D231" s="328"/>
      <c r="E231" s="328"/>
      <c r="F231" s="328"/>
      <c r="G231" s="328"/>
      <c r="H231" s="328"/>
      <c r="I231" s="328"/>
      <c r="J231" s="328"/>
      <c r="K231" s="328"/>
      <c r="L231" s="329"/>
      <c r="S231" s="3"/>
      <c r="T231" s="4"/>
      <c r="U231" s="4"/>
      <c r="V231" s="191" t="s">
        <v>559</v>
      </c>
      <c r="W231" s="193" t="s">
        <v>2147</v>
      </c>
      <c r="X231" s="193" t="s">
        <v>443</v>
      </c>
      <c r="Y231" s="3"/>
    </row>
    <row r="232" spans="1:32" ht="18.75" customHeight="1">
      <c r="A232" s="327" t="str">
        <f>IF(C34&lt;&gt;"","                  1) radove po računu " &amp;C36&amp;", 2 godine od dana izdavanja računa, te","")</f>
        <v/>
      </c>
      <c r="B232" s="328"/>
      <c r="C232" s="328"/>
      <c r="D232" s="328"/>
      <c r="E232" s="328"/>
      <c r="F232" s="328"/>
      <c r="G232" s="328"/>
      <c r="H232" s="328"/>
      <c r="I232" s="328"/>
      <c r="J232" s="328"/>
      <c r="K232" s="328"/>
      <c r="L232" s="329"/>
      <c r="S232" s="5"/>
      <c r="T232" s="6"/>
      <c r="U232" s="6"/>
      <c r="V232" s="191" t="s">
        <v>560</v>
      </c>
      <c r="W232" s="192" t="s">
        <v>561</v>
      </c>
      <c r="X232" s="192" t="s">
        <v>443</v>
      </c>
      <c r="Y232" s="84"/>
    </row>
    <row r="233" spans="1:32" ht="18.75" customHeight="1">
      <c r="A233" s="327" t="str">
        <f>IF(C34&lt;&gt;"","                  2) opremu, po istom računu, na rokove koji nisu kraći od rokova dobavljača opreme","")</f>
        <v/>
      </c>
      <c r="B233" s="328"/>
      <c r="C233" s="328"/>
      <c r="D233" s="328"/>
      <c r="E233" s="328"/>
      <c r="F233" s="328"/>
      <c r="G233" s="328"/>
      <c r="H233" s="328"/>
      <c r="I233" s="328"/>
      <c r="J233" s="328"/>
      <c r="K233" s="328"/>
      <c r="L233" s="329"/>
      <c r="S233" s="3"/>
      <c r="T233" s="4"/>
      <c r="U233" s="4"/>
      <c r="V233" s="194" t="s">
        <v>562</v>
      </c>
      <c r="W233" s="193" t="s">
        <v>2148</v>
      </c>
      <c r="X233" s="193" t="s">
        <v>443</v>
      </c>
      <c r="Y233" s="3"/>
    </row>
    <row r="234" spans="1:32" ht="75" customHeight="1">
      <c r="A234" s="154" t="str">
        <f>IF(C34&lt;&gt;"","Potpis izvođača radova","")</f>
        <v/>
      </c>
      <c r="B234" s="162"/>
      <c r="C234" s="397"/>
      <c r="D234" s="397"/>
      <c r="E234" s="397"/>
      <c r="F234" s="397"/>
      <c r="G234" s="397"/>
      <c r="H234" s="397"/>
      <c r="I234" s="397"/>
      <c r="J234" s="397"/>
      <c r="K234" s="397"/>
      <c r="L234" s="143"/>
      <c r="S234" s="5"/>
      <c r="T234" s="6"/>
      <c r="U234" s="6"/>
      <c r="V234" s="191" t="s">
        <v>563</v>
      </c>
      <c r="W234" s="192" t="s">
        <v>2149</v>
      </c>
      <c r="X234" s="192" t="s">
        <v>443</v>
      </c>
      <c r="Y234" s="84"/>
    </row>
    <row r="235" spans="1:32">
      <c r="A235" s="404"/>
      <c r="B235" s="405"/>
      <c r="C235" s="398" t="str">
        <f>IF(C34&lt;&gt;"","(mjesto, datum, žig,  potpis)","")</f>
        <v/>
      </c>
      <c r="D235" s="398"/>
      <c r="E235" s="398"/>
      <c r="F235" s="398"/>
      <c r="G235" s="398"/>
      <c r="H235" s="398"/>
      <c r="I235" s="398"/>
      <c r="J235" s="398"/>
      <c r="K235" s="398"/>
      <c r="L235" s="143"/>
      <c r="S235" s="5"/>
      <c r="T235" s="6"/>
      <c r="U235" s="6"/>
      <c r="V235" s="194" t="s">
        <v>564</v>
      </c>
      <c r="W235" s="193" t="s">
        <v>565</v>
      </c>
      <c r="X235" s="193" t="s">
        <v>443</v>
      </c>
      <c r="Y235" s="84"/>
    </row>
    <row r="236" spans="1:32">
      <c r="A236" s="150"/>
      <c r="B236" s="159"/>
      <c r="C236" s="135"/>
      <c r="D236" s="135"/>
      <c r="E236" s="135"/>
      <c r="F236" s="135"/>
      <c r="G236" s="135"/>
      <c r="H236" s="135"/>
      <c r="I236" s="135"/>
      <c r="J236" s="135"/>
      <c r="K236" s="135"/>
      <c r="L236" s="136"/>
      <c r="S236" s="3"/>
      <c r="T236" s="4"/>
      <c r="U236" s="4"/>
      <c r="V236" s="194" t="s">
        <v>566</v>
      </c>
      <c r="W236" s="192" t="s">
        <v>567</v>
      </c>
      <c r="X236" s="192" t="s">
        <v>443</v>
      </c>
      <c r="Y236" s="3"/>
    </row>
    <row r="237" spans="1:32">
      <c r="A237" s="150"/>
      <c r="B237" s="159"/>
      <c r="C237" s="135"/>
      <c r="D237" s="135"/>
      <c r="E237" s="135"/>
      <c r="F237" s="135"/>
      <c r="G237" s="135"/>
      <c r="H237" s="135"/>
      <c r="I237" s="135"/>
      <c r="J237" s="135"/>
      <c r="K237" s="135"/>
      <c r="L237" s="136"/>
      <c r="S237" s="5"/>
      <c r="T237" s="6"/>
      <c r="U237" s="6"/>
      <c r="V237" s="194" t="s">
        <v>568</v>
      </c>
      <c r="W237" s="193" t="s">
        <v>569</v>
      </c>
      <c r="X237" s="193" t="s">
        <v>443</v>
      </c>
      <c r="Y237" s="84"/>
    </row>
    <row r="238" spans="1:32" ht="72" customHeight="1" thickBot="1">
      <c r="A238" s="152"/>
      <c r="B238" s="160"/>
      <c r="C238" s="139"/>
      <c r="D238" s="139"/>
      <c r="E238" s="139"/>
      <c r="F238" s="139"/>
      <c r="G238" s="139"/>
      <c r="H238" s="139"/>
      <c r="I238" s="139"/>
      <c r="J238" s="139"/>
      <c r="K238" s="139"/>
      <c r="L238" s="140"/>
      <c r="S238" s="3"/>
      <c r="T238" s="4"/>
      <c r="U238" s="4"/>
      <c r="V238" s="195" t="s">
        <v>570</v>
      </c>
      <c r="W238" s="192" t="s">
        <v>571</v>
      </c>
      <c r="X238" s="192" t="s">
        <v>443</v>
      </c>
      <c r="Y238" s="3"/>
    </row>
    <row r="239" spans="1:32" ht="72" customHeight="1" thickBot="1">
      <c r="A239" s="159"/>
      <c r="B239" s="159"/>
      <c r="C239" s="135"/>
      <c r="D239" s="135"/>
      <c r="E239" s="135"/>
      <c r="F239" s="135"/>
      <c r="G239" s="135"/>
      <c r="H239" s="135"/>
      <c r="I239" s="135"/>
      <c r="J239" s="135"/>
      <c r="K239" s="135"/>
      <c r="L239" s="135"/>
      <c r="S239" s="3"/>
      <c r="T239" s="4"/>
      <c r="U239" s="4"/>
      <c r="V239" s="194" t="s">
        <v>278</v>
      </c>
      <c r="W239" s="193" t="s">
        <v>2150</v>
      </c>
      <c r="X239" s="193" t="s">
        <v>443</v>
      </c>
      <c r="Y239" s="3"/>
    </row>
    <row r="240" spans="1:32" s="39" customFormat="1" ht="60" customHeight="1" thickBot="1">
      <c r="A240" s="421" t="s">
        <v>1975</v>
      </c>
      <c r="B240" s="422"/>
      <c r="C240" s="422"/>
      <c r="D240" s="422"/>
      <c r="E240" s="422"/>
      <c r="F240" s="422"/>
      <c r="G240" s="422"/>
      <c r="H240" s="422"/>
      <c r="I240" s="422"/>
      <c r="J240" s="422"/>
      <c r="K240" s="422"/>
      <c r="L240" s="423"/>
      <c r="M240" s="379"/>
      <c r="N240" s="380"/>
      <c r="R240" s="216" t="s">
        <v>2061</v>
      </c>
      <c r="S240" s="200"/>
      <c r="T240" s="200"/>
      <c r="U240" s="200"/>
      <c r="V240" s="195" t="s">
        <v>572</v>
      </c>
      <c r="W240" s="192" t="s">
        <v>573</v>
      </c>
      <c r="X240" s="192" t="s">
        <v>443</v>
      </c>
      <c r="Y240" s="200"/>
      <c r="Z240" s="200"/>
      <c r="AA240" s="200"/>
      <c r="AB240" s="200"/>
      <c r="AC240" s="200"/>
      <c r="AD240" s="200"/>
      <c r="AE240" s="200"/>
      <c r="AF240" s="200"/>
    </row>
    <row r="241" spans="1:32" s="39" customFormat="1" ht="50.1" customHeight="1">
      <c r="A241" s="351" t="s">
        <v>1979</v>
      </c>
      <c r="B241" s="352"/>
      <c r="C241" s="352"/>
      <c r="D241" s="352"/>
      <c r="E241" s="352"/>
      <c r="F241" s="352"/>
      <c r="G241" s="352"/>
      <c r="H241" s="352"/>
      <c r="I241" s="352"/>
      <c r="J241" s="352"/>
      <c r="K241" s="352"/>
      <c r="L241" s="353"/>
      <c r="M241" s="379"/>
      <c r="N241" s="380"/>
      <c r="O241" s="71"/>
      <c r="P241" s="113"/>
      <c r="R241" s="200"/>
      <c r="S241" s="200"/>
      <c r="T241" s="200"/>
      <c r="U241" s="200"/>
      <c r="V241" s="195" t="s">
        <v>574</v>
      </c>
      <c r="W241" s="193" t="s">
        <v>1029</v>
      </c>
      <c r="X241" s="193" t="s">
        <v>443</v>
      </c>
      <c r="Y241" s="200"/>
      <c r="Z241" s="200"/>
      <c r="AA241" s="200"/>
      <c r="AB241" s="200"/>
      <c r="AC241" s="200"/>
      <c r="AD241" s="200"/>
      <c r="AE241" s="200"/>
      <c r="AF241" s="200"/>
    </row>
    <row r="242" spans="1:32" s="39" customFormat="1" ht="47.25" customHeight="1">
      <c r="A242" s="356" t="str">
        <f>IF(C40=0,"POTREBNO JE U PRIJAVNI OBRAZAC UNIJETI PODATKE O CERTIFIKATORU!!!","")</f>
        <v>POTREBNO JE U PRIJAVNI OBRAZAC UNIJETI PODATKE O CERTIFIKATORU!!!</v>
      </c>
      <c r="B242" s="357"/>
      <c r="C242" s="357"/>
      <c r="D242" s="357"/>
      <c r="E242" s="357"/>
      <c r="F242" s="357"/>
      <c r="G242" s="357"/>
      <c r="H242" s="357"/>
      <c r="I242" s="357"/>
      <c r="J242" s="357"/>
      <c r="K242" s="357"/>
      <c r="L242" s="358"/>
      <c r="M242" s="38"/>
      <c r="N242" s="112"/>
      <c r="O242" s="71"/>
      <c r="P242" s="113"/>
      <c r="V242" s="194" t="s">
        <v>575</v>
      </c>
      <c r="W242" s="192" t="s">
        <v>576</v>
      </c>
      <c r="X242" s="192" t="s">
        <v>443</v>
      </c>
    </row>
    <row r="243" spans="1:32" s="39" customFormat="1" ht="83.25" customHeight="1">
      <c r="A243" s="359" t="str">
        <f>C4&amp;" "&amp;C5&amp;" (OIB: "&amp;C6 &amp; "), " &amp;C7&amp;", "&amp;C9&amp;" "&amp;F9&amp; ", kao Ustupitelj (vjerovnik), u daljnjem tekstu: Cedent 
i 
Fond za zaštitu okoliša i energetsku učinkovitost (OIB:85828625994), Radnička cesta 80, 10000 Zagreb, kao Dužnik kojeg zastupa Sven Müller, u daljnjem tekstu: Cesus
i"</f>
        <v>0 0 (OIB: 0), 0, 0 , kao Ustupitelj (vjerovnik), u daljnjem tekstu: Cedent 
i 
Fond za zaštitu okoliša i energetsku učinkovitost (OIB:85828625994), Radnička cesta 80, 10000 Zagreb, kao Dužnik kojeg zastupa Sven Müller, u daljnjem tekstu: Cesus
i</v>
      </c>
      <c r="B243" s="360"/>
      <c r="C243" s="360"/>
      <c r="D243" s="360"/>
      <c r="E243" s="360"/>
      <c r="F243" s="360"/>
      <c r="G243" s="360"/>
      <c r="H243" s="360"/>
      <c r="I243" s="360"/>
      <c r="J243" s="360"/>
      <c r="K243" s="360"/>
      <c r="L243" s="361"/>
      <c r="M243" s="64"/>
      <c r="N243" s="114"/>
      <c r="O243" s="115"/>
      <c r="P243" s="113"/>
      <c r="V243" s="194" t="s">
        <v>577</v>
      </c>
      <c r="W243" s="193" t="s">
        <v>2151</v>
      </c>
      <c r="X243" s="193" t="s">
        <v>443</v>
      </c>
    </row>
    <row r="244" spans="1:32" s="39" customFormat="1" ht="58.5" customHeight="1">
      <c r="A244" s="359" t="str">
        <f>IF(M248="F",C40 &amp; " (OIB:"&amp;K40&amp;"), "&amp;C41&amp;", "&amp;G41&amp;" "&amp;J41&amp;", kao Primatelj (novi vjerovnik),  u daljnjem tekstu: Cesionar",C40 &amp; " (OIB:"&amp;K40&amp;"), "&amp;C41&amp;", "&amp;G41&amp;" "&amp;J41&amp;", kao Primatelj (novi vjerovnik) kojeg zastupa "&amp;G40 &amp;" (u daljnjem tekstu: Cesionar)")</f>
        <v>0 (OIB:), ,  , kao Primatelj (novi vjerovnik) kojeg zastupa  (u daljnjem tekstu: Cesionar)</v>
      </c>
      <c r="B244" s="360"/>
      <c r="C244" s="360"/>
      <c r="D244" s="360"/>
      <c r="E244" s="360"/>
      <c r="F244" s="360"/>
      <c r="G244" s="360"/>
      <c r="H244" s="360"/>
      <c r="I244" s="360"/>
      <c r="J244" s="360"/>
      <c r="K244" s="360"/>
      <c r="L244" s="361"/>
      <c r="M244" s="64"/>
      <c r="N244" s="114"/>
      <c r="O244" s="388"/>
      <c r="P244" s="388"/>
      <c r="Q244" s="388"/>
      <c r="R244" s="388"/>
      <c r="S244" s="388"/>
      <c r="T244" s="388"/>
      <c r="V244" s="194" t="s">
        <v>578</v>
      </c>
      <c r="W244" s="192" t="s">
        <v>579</v>
      </c>
      <c r="X244" s="192" t="s">
        <v>443</v>
      </c>
    </row>
    <row r="245" spans="1:32" s="39" customFormat="1" ht="17.25" customHeight="1">
      <c r="A245" s="389" t="str">
        <f ca="1">"Sklopili su u mjestu "&amp;B49&amp;" dana " &amp;TEXT(E49,"DD.MM.YYYY") &amp; " sljedeći"</f>
        <v>Sklopili su u mjestu , dana 04.05.2015 sljedeći</v>
      </c>
      <c r="B245" s="390"/>
      <c r="C245" s="390"/>
      <c r="D245" s="390"/>
      <c r="E245" s="181"/>
      <c r="F245" s="182"/>
      <c r="G245" s="182"/>
      <c r="H245" s="182"/>
      <c r="I245" s="182"/>
      <c r="J245" s="182"/>
      <c r="K245" s="182"/>
      <c r="L245" s="183"/>
      <c r="M245" s="64"/>
      <c r="N245" s="114"/>
      <c r="O245" s="115"/>
      <c r="P245" s="113"/>
      <c r="V245" s="195" t="s">
        <v>580</v>
      </c>
      <c r="W245" s="193" t="s">
        <v>2152</v>
      </c>
      <c r="X245" s="193" t="s">
        <v>443</v>
      </c>
    </row>
    <row r="246" spans="1:32" s="39" customFormat="1" ht="39.950000000000003" customHeight="1">
      <c r="A246" s="391" t="s">
        <v>1903</v>
      </c>
      <c r="B246" s="392"/>
      <c r="C246" s="392"/>
      <c r="D246" s="392"/>
      <c r="E246" s="392"/>
      <c r="F246" s="392"/>
      <c r="G246" s="392"/>
      <c r="H246" s="392"/>
      <c r="I246" s="392"/>
      <c r="J246" s="392"/>
      <c r="K246" s="392"/>
      <c r="L246" s="393"/>
      <c r="M246" s="64"/>
      <c r="N246" s="114"/>
      <c r="O246" s="115"/>
      <c r="P246" s="113"/>
      <c r="V246" s="195" t="s">
        <v>581</v>
      </c>
      <c r="W246" s="192" t="s">
        <v>582</v>
      </c>
      <c r="X246" s="192" t="s">
        <v>443</v>
      </c>
    </row>
    <row r="247" spans="1:32" s="39" customFormat="1" ht="30" customHeight="1">
      <c r="A247" s="340" t="s">
        <v>1904</v>
      </c>
      <c r="B247" s="341"/>
      <c r="C247" s="341"/>
      <c r="D247" s="341"/>
      <c r="E247" s="341"/>
      <c r="F247" s="341"/>
      <c r="G247" s="341"/>
      <c r="H247" s="341"/>
      <c r="I247" s="341"/>
      <c r="J247" s="341"/>
      <c r="K247" s="341"/>
      <c r="L247" s="342"/>
      <c r="M247" s="64"/>
      <c r="N247" s="114"/>
      <c r="O247" s="115"/>
      <c r="P247" s="113"/>
      <c r="V247" s="194" t="s">
        <v>583</v>
      </c>
      <c r="W247" s="193" t="s">
        <v>584</v>
      </c>
      <c r="X247" s="193" t="s">
        <v>443</v>
      </c>
    </row>
    <row r="248" spans="1:32" s="57" customFormat="1" ht="32.1" customHeight="1">
      <c r="A248" s="394" t="s">
        <v>1905</v>
      </c>
      <c r="B248" s="395"/>
      <c r="C248" s="395"/>
      <c r="D248" s="395"/>
      <c r="E248" s="395"/>
      <c r="F248" s="395"/>
      <c r="G248" s="395"/>
      <c r="H248" s="395"/>
      <c r="I248" s="395"/>
      <c r="J248" s="395"/>
      <c r="K248" s="395"/>
      <c r="L248" s="396"/>
      <c r="M248" s="130">
        <f ca="1">'PRIJAVNI OBRAZAC'!C25</f>
        <v>0</v>
      </c>
      <c r="N248" s="116"/>
      <c r="O248" s="384"/>
      <c r="P248" s="384"/>
      <c r="Q248" s="384"/>
      <c r="R248" s="384"/>
      <c r="S248" s="384"/>
      <c r="T248" s="384"/>
      <c r="V248" s="194" t="s">
        <v>585</v>
      </c>
      <c r="W248" s="192" t="s">
        <v>586</v>
      </c>
      <c r="X248" s="192" t="s">
        <v>443</v>
      </c>
    </row>
    <row r="249" spans="1:32" s="39" customFormat="1" ht="30" customHeight="1">
      <c r="A249" s="340" t="s">
        <v>1906</v>
      </c>
      <c r="B249" s="341"/>
      <c r="C249" s="341"/>
      <c r="D249" s="341"/>
      <c r="E249" s="341"/>
      <c r="F249" s="341"/>
      <c r="G249" s="341"/>
      <c r="H249" s="341"/>
      <c r="I249" s="341"/>
      <c r="J249" s="341"/>
      <c r="K249" s="341"/>
      <c r="L249" s="342"/>
      <c r="M249" s="64"/>
      <c r="N249" s="114"/>
      <c r="O249" s="384"/>
      <c r="P249" s="384"/>
      <c r="Q249" s="384"/>
      <c r="R249" s="384"/>
      <c r="S249" s="384"/>
      <c r="T249" s="384"/>
      <c r="V249" s="191" t="s">
        <v>587</v>
      </c>
      <c r="W249" s="193" t="s">
        <v>588</v>
      </c>
      <c r="X249" s="193" t="s">
        <v>443</v>
      </c>
    </row>
    <row r="250" spans="1:32" s="39" customFormat="1" ht="51.75" customHeight="1">
      <c r="A250" s="385" t="str">
        <f>IF(M248="F","Ugovorne strane suglasno utvrđuju da Cedent s osnove ugovora o djelu broj "&amp;C44&amp;" od " &amp;TEXT(H44,"DD.MM.YYYY"),"Ugovorne strane suglasno utvrđuju da Cedent s osnove računa broj "&amp;C44&amp;" od "&amp;TEXT(H44,"DD.MM.YYYY")) &amp;" godine ima potraživanja prema Fondu za zaštitu okoliša i energetsku učinkovitost u  iznosu ugovorenog udjela Fonda u opravdanim troškovima izvedenih radova: ______________________________kn."</f>
        <v>Ugovorne strane suglasno utvrđuju da Cedent s osnove računa broj  od 00.01.1900 godine ima potraživanja prema Fondu za zaštitu okoliša i energetsku učinkovitost u  iznosu ugovorenog udjela Fonda u opravdanim troškovima izvedenih radova: ______________________________kn.</v>
      </c>
      <c r="B250" s="386"/>
      <c r="C250" s="386"/>
      <c r="D250" s="386"/>
      <c r="E250" s="386"/>
      <c r="F250" s="386"/>
      <c r="G250" s="386"/>
      <c r="H250" s="386"/>
      <c r="I250" s="386"/>
      <c r="J250" s="386"/>
      <c r="K250" s="386"/>
      <c r="L250" s="387"/>
      <c r="M250" s="172"/>
      <c r="N250" s="173"/>
      <c r="O250" s="384"/>
      <c r="P250" s="384"/>
      <c r="Q250" s="384"/>
      <c r="R250" s="384"/>
      <c r="S250" s="384"/>
      <c r="T250" s="384"/>
      <c r="V250" s="191" t="s">
        <v>589</v>
      </c>
      <c r="W250" s="192" t="s">
        <v>590</v>
      </c>
      <c r="X250" s="192" t="s">
        <v>443</v>
      </c>
    </row>
    <row r="251" spans="1:32" s="39" customFormat="1" ht="30" customHeight="1">
      <c r="A251" s="340" t="s">
        <v>1907</v>
      </c>
      <c r="B251" s="341"/>
      <c r="C251" s="341"/>
      <c r="D251" s="341"/>
      <c r="E251" s="341"/>
      <c r="F251" s="341"/>
      <c r="G251" s="341"/>
      <c r="H251" s="341"/>
      <c r="I251" s="341"/>
      <c r="J251" s="341"/>
      <c r="K251" s="341"/>
      <c r="L251" s="342"/>
      <c r="M251" s="64"/>
      <c r="N251" s="119"/>
      <c r="O251" s="115"/>
      <c r="P251" s="71"/>
      <c r="V251" s="191" t="s">
        <v>591</v>
      </c>
      <c r="W251" s="193" t="s">
        <v>592</v>
      </c>
      <c r="X251" s="193" t="s">
        <v>443</v>
      </c>
    </row>
    <row r="252" spans="1:32" s="39" customFormat="1" ht="167.25" customHeight="1">
      <c r="A252" s="346" t="s">
        <v>1908</v>
      </c>
      <c r="B252" s="347"/>
      <c r="C252" s="347"/>
      <c r="D252" s="347"/>
      <c r="E252" s="347"/>
      <c r="F252" s="347"/>
      <c r="G252" s="347"/>
      <c r="H252" s="347"/>
      <c r="I252" s="347"/>
      <c r="J252" s="347"/>
      <c r="K252" s="347"/>
      <c r="L252" s="348"/>
      <c r="M252" s="38"/>
      <c r="N252" s="121"/>
      <c r="O252" s="71"/>
      <c r="P252" s="71"/>
      <c r="V252" s="191" t="s">
        <v>593</v>
      </c>
      <c r="W252" s="192" t="s">
        <v>0</v>
      </c>
      <c r="X252" s="192" t="s">
        <v>443</v>
      </c>
    </row>
    <row r="253" spans="1:32" s="57" customFormat="1" ht="30" customHeight="1">
      <c r="A253" s="367" t="s">
        <v>1909</v>
      </c>
      <c r="B253" s="368"/>
      <c r="C253" s="368"/>
      <c r="D253" s="368"/>
      <c r="E253" s="368"/>
      <c r="F253" s="368"/>
      <c r="G253" s="368"/>
      <c r="H253" s="368"/>
      <c r="I253" s="368"/>
      <c r="J253" s="368"/>
      <c r="K253" s="368"/>
      <c r="L253" s="369"/>
      <c r="M253" s="55"/>
      <c r="N253" s="56"/>
      <c r="V253" s="191" t="s">
        <v>594</v>
      </c>
      <c r="W253" s="193" t="s">
        <v>595</v>
      </c>
      <c r="X253" s="193" t="s">
        <v>443</v>
      </c>
    </row>
    <row r="254" spans="1:32" s="39" customFormat="1" ht="32.25" customHeight="1">
      <c r="A254" s="346" t="str">
        <f>"Iznos iz članka 1. ovog Ugovora Cesus će uplatiti Cesionaru u korist žiro računa broj HR" &amp;J45&amp; " kod banke "&amp;C45&amp;"."</f>
        <v>Iznos iz članka 1. ovog Ugovora Cesus će uplatiti Cesionaru u korist žiro računa broj HR kod banke .</v>
      </c>
      <c r="B254" s="349"/>
      <c r="C254" s="349"/>
      <c r="D254" s="349"/>
      <c r="E254" s="349"/>
      <c r="F254" s="349"/>
      <c r="G254" s="349"/>
      <c r="H254" s="349"/>
      <c r="I254" s="349"/>
      <c r="J254" s="349"/>
      <c r="K254" s="349"/>
      <c r="L254" s="350"/>
      <c r="M254" s="38"/>
      <c r="N254" s="44"/>
      <c r="V254" s="195" t="s">
        <v>596</v>
      </c>
      <c r="W254" s="192" t="s">
        <v>1</v>
      </c>
      <c r="X254" s="192" t="s">
        <v>443</v>
      </c>
    </row>
    <row r="255" spans="1:32" s="57" customFormat="1" ht="30" customHeight="1">
      <c r="A255" s="340" t="s">
        <v>1911</v>
      </c>
      <c r="B255" s="341"/>
      <c r="C255" s="341"/>
      <c r="D255" s="341"/>
      <c r="E255" s="341"/>
      <c r="F255" s="341"/>
      <c r="G255" s="341"/>
      <c r="H255" s="341"/>
      <c r="I255" s="341"/>
      <c r="J255" s="341"/>
      <c r="K255" s="341"/>
      <c r="L255" s="342"/>
      <c r="M255" s="55"/>
      <c r="N255" s="56"/>
      <c r="V255" s="194" t="s">
        <v>597</v>
      </c>
      <c r="W255" s="193" t="s">
        <v>598</v>
      </c>
      <c r="X255" s="193" t="s">
        <v>443</v>
      </c>
    </row>
    <row r="256" spans="1:32" s="39" customFormat="1" ht="30" customHeight="1">
      <c r="A256" s="343" t="s">
        <v>2055</v>
      </c>
      <c r="B256" s="344"/>
      <c r="C256" s="344"/>
      <c r="D256" s="344"/>
      <c r="E256" s="344"/>
      <c r="F256" s="344"/>
      <c r="G256" s="344"/>
      <c r="H256" s="344"/>
      <c r="I256" s="344"/>
      <c r="J256" s="344"/>
      <c r="K256" s="344"/>
      <c r="L256" s="345"/>
      <c r="M256" s="38"/>
      <c r="N256" s="44"/>
      <c r="V256" s="194" t="s">
        <v>599</v>
      </c>
      <c r="W256" s="192" t="s">
        <v>600</v>
      </c>
      <c r="X256" s="192" t="s">
        <v>443</v>
      </c>
    </row>
    <row r="257" spans="1:32" s="39" customFormat="1" ht="30" customHeight="1">
      <c r="A257" s="340" t="s">
        <v>1912</v>
      </c>
      <c r="B257" s="341"/>
      <c r="C257" s="341"/>
      <c r="D257" s="341"/>
      <c r="E257" s="341"/>
      <c r="F257" s="341"/>
      <c r="G257" s="341"/>
      <c r="H257" s="341"/>
      <c r="I257" s="341"/>
      <c r="J257" s="341"/>
      <c r="K257" s="341"/>
      <c r="L257" s="342"/>
      <c r="M257" s="38"/>
      <c r="N257" s="44"/>
      <c r="V257" s="195" t="s">
        <v>601</v>
      </c>
      <c r="W257" s="193" t="s">
        <v>602</v>
      </c>
      <c r="X257" s="193" t="s">
        <v>443</v>
      </c>
    </row>
    <row r="258" spans="1:32" s="57" customFormat="1" ht="118.5" customHeight="1">
      <c r="A258" s="346" t="s">
        <v>2056</v>
      </c>
      <c r="B258" s="349"/>
      <c r="C258" s="349"/>
      <c r="D258" s="349"/>
      <c r="E258" s="349"/>
      <c r="F258" s="349"/>
      <c r="G258" s="349"/>
      <c r="H258" s="349"/>
      <c r="I258" s="349"/>
      <c r="J258" s="349"/>
      <c r="K258" s="349"/>
      <c r="L258" s="350"/>
      <c r="M258" s="55"/>
      <c r="N258" s="56"/>
      <c r="V258" s="194" t="s">
        <v>603</v>
      </c>
      <c r="W258" s="192" t="s">
        <v>604</v>
      </c>
      <c r="X258" s="192" t="s">
        <v>443</v>
      </c>
    </row>
    <row r="259" spans="1:32" s="39" customFormat="1" ht="30" customHeight="1">
      <c r="A259" s="340" t="s">
        <v>1913</v>
      </c>
      <c r="B259" s="341"/>
      <c r="C259" s="341"/>
      <c r="D259" s="341"/>
      <c r="E259" s="341"/>
      <c r="F259" s="341"/>
      <c r="G259" s="341"/>
      <c r="H259" s="341"/>
      <c r="I259" s="341"/>
      <c r="J259" s="341"/>
      <c r="K259" s="341"/>
      <c r="L259" s="342"/>
      <c r="M259" s="38"/>
      <c r="N259" s="44"/>
      <c r="V259" s="194" t="s">
        <v>605</v>
      </c>
      <c r="W259" s="193" t="s">
        <v>606</v>
      </c>
      <c r="X259" s="193" t="s">
        <v>443</v>
      </c>
    </row>
    <row r="260" spans="1:32" s="39" customFormat="1" ht="95.25" customHeight="1" thickBot="1">
      <c r="A260" s="374" t="s">
        <v>1914</v>
      </c>
      <c r="B260" s="375"/>
      <c r="C260" s="375"/>
      <c r="D260" s="375"/>
      <c r="E260" s="375"/>
      <c r="F260" s="375"/>
      <c r="G260" s="375"/>
      <c r="H260" s="375"/>
      <c r="I260" s="375"/>
      <c r="J260" s="375"/>
      <c r="K260" s="375"/>
      <c r="L260" s="376"/>
      <c r="M260" s="38"/>
      <c r="N260" s="44"/>
      <c r="V260" s="195" t="s">
        <v>607</v>
      </c>
      <c r="W260" s="192" t="s">
        <v>2</v>
      </c>
      <c r="X260" s="192" t="s">
        <v>443</v>
      </c>
    </row>
    <row r="261" spans="1:32" s="39" customFormat="1" ht="30" customHeight="1">
      <c r="A261" s="184"/>
      <c r="B261" s="185"/>
      <c r="C261" s="185"/>
      <c r="D261" s="185"/>
      <c r="E261" s="185"/>
      <c r="F261" s="185"/>
      <c r="G261" s="185"/>
      <c r="H261" s="185"/>
      <c r="I261" s="185"/>
      <c r="J261" s="185"/>
      <c r="K261" s="185"/>
      <c r="L261" s="186"/>
      <c r="M261" s="38"/>
      <c r="N261" s="44"/>
      <c r="V261" s="194" t="s">
        <v>608</v>
      </c>
      <c r="W261" s="193" t="s">
        <v>609</v>
      </c>
      <c r="X261" s="193" t="s">
        <v>443</v>
      </c>
    </row>
    <row r="262" spans="1:32" s="57" customFormat="1" ht="30" customHeight="1">
      <c r="A262" s="367" t="s">
        <v>1915</v>
      </c>
      <c r="B262" s="368"/>
      <c r="C262" s="368"/>
      <c r="D262" s="368"/>
      <c r="E262" s="368"/>
      <c r="F262" s="368"/>
      <c r="G262" s="368"/>
      <c r="H262" s="368"/>
      <c r="I262" s="368"/>
      <c r="J262" s="368"/>
      <c r="K262" s="368"/>
      <c r="L262" s="369"/>
      <c r="M262" s="55"/>
      <c r="N262" s="56"/>
      <c r="V262" s="195" t="s">
        <v>610</v>
      </c>
      <c r="W262" s="192" t="s">
        <v>611</v>
      </c>
      <c r="X262" s="192" t="s">
        <v>443</v>
      </c>
    </row>
    <row r="263" spans="1:32" s="39" customFormat="1" ht="141" customHeight="1">
      <c r="A263" s="346" t="s">
        <v>2079</v>
      </c>
      <c r="B263" s="347"/>
      <c r="C263" s="347"/>
      <c r="D263" s="347"/>
      <c r="E263" s="347"/>
      <c r="F263" s="347"/>
      <c r="G263" s="347"/>
      <c r="H263" s="347"/>
      <c r="I263" s="347"/>
      <c r="J263" s="347"/>
      <c r="K263" s="347"/>
      <c r="L263" s="348"/>
      <c r="M263" s="38"/>
      <c r="N263" s="44"/>
      <c r="V263" s="194" t="s">
        <v>279</v>
      </c>
      <c r="W263" s="193" t="s">
        <v>3</v>
      </c>
      <c r="X263" s="193" t="s">
        <v>443</v>
      </c>
    </row>
    <row r="264" spans="1:32" s="39" customFormat="1" ht="29.25" customHeight="1">
      <c r="A264" s="340" t="s">
        <v>1916</v>
      </c>
      <c r="B264" s="341"/>
      <c r="C264" s="341"/>
      <c r="D264" s="341"/>
      <c r="E264" s="341"/>
      <c r="F264" s="341"/>
      <c r="G264" s="341"/>
      <c r="H264" s="341"/>
      <c r="I264" s="341"/>
      <c r="J264" s="341"/>
      <c r="K264" s="341"/>
      <c r="L264" s="342"/>
      <c r="M264" s="38"/>
      <c r="N264" s="44"/>
      <c r="V264" s="195" t="s">
        <v>612</v>
      </c>
      <c r="W264" s="192" t="s">
        <v>613</v>
      </c>
      <c r="X264" s="192" t="s">
        <v>443</v>
      </c>
    </row>
    <row r="265" spans="1:32" s="57" customFormat="1" ht="30" customHeight="1">
      <c r="A265" s="362" t="s">
        <v>1917</v>
      </c>
      <c r="B265" s="363"/>
      <c r="C265" s="363"/>
      <c r="D265" s="363"/>
      <c r="E265" s="363"/>
      <c r="F265" s="363"/>
      <c r="G265" s="363"/>
      <c r="H265" s="363"/>
      <c r="I265" s="363"/>
      <c r="J265" s="363"/>
      <c r="K265" s="363"/>
      <c r="L265" s="364"/>
      <c r="M265" s="55"/>
      <c r="N265" s="56"/>
      <c r="V265" s="194" t="s">
        <v>614</v>
      </c>
      <c r="W265" s="193" t="s">
        <v>615</v>
      </c>
      <c r="X265" s="193" t="s">
        <v>443</v>
      </c>
    </row>
    <row r="266" spans="1:32" s="39" customFormat="1" ht="30" customHeight="1">
      <c r="A266" s="340" t="s">
        <v>1918</v>
      </c>
      <c r="B266" s="341"/>
      <c r="C266" s="341"/>
      <c r="D266" s="341"/>
      <c r="E266" s="341"/>
      <c r="F266" s="341"/>
      <c r="G266" s="341"/>
      <c r="H266" s="341"/>
      <c r="I266" s="341"/>
      <c r="J266" s="341"/>
      <c r="K266" s="341"/>
      <c r="L266" s="342"/>
      <c r="M266" s="38"/>
      <c r="N266" s="44"/>
      <c r="V266" s="191" t="s">
        <v>616</v>
      </c>
      <c r="W266" s="192" t="s">
        <v>617</v>
      </c>
      <c r="X266" s="192" t="s">
        <v>443</v>
      </c>
    </row>
    <row r="267" spans="1:32" s="39" customFormat="1" ht="27.75" customHeight="1">
      <c r="A267" s="381" t="s">
        <v>2057</v>
      </c>
      <c r="B267" s="382"/>
      <c r="C267" s="382"/>
      <c r="D267" s="382"/>
      <c r="E267" s="382"/>
      <c r="F267" s="382"/>
      <c r="G267" s="382"/>
      <c r="H267" s="382"/>
      <c r="I267" s="382"/>
      <c r="J267" s="382"/>
      <c r="K267" s="382"/>
      <c r="L267" s="383"/>
      <c r="M267" s="38"/>
      <c r="N267" s="38"/>
      <c r="V267" s="194" t="s">
        <v>618</v>
      </c>
      <c r="W267" s="193" t="s">
        <v>619</v>
      </c>
      <c r="X267" s="193" t="s">
        <v>443</v>
      </c>
    </row>
    <row r="268" spans="1:32" s="39" customFormat="1" ht="30" customHeight="1">
      <c r="A268" s="187"/>
      <c r="B268" s="188"/>
      <c r="C268" s="188"/>
      <c r="D268" s="188"/>
      <c r="E268" s="188"/>
      <c r="F268" s="188"/>
      <c r="G268" s="188"/>
      <c r="H268" s="188"/>
      <c r="I268" s="188"/>
      <c r="J268" s="188"/>
      <c r="K268" s="188"/>
      <c r="L268" s="189"/>
      <c r="M268" s="38"/>
      <c r="N268" s="44"/>
      <c r="V268" s="194" t="s">
        <v>620</v>
      </c>
      <c r="W268" s="192" t="s">
        <v>621</v>
      </c>
      <c r="X268" s="192" t="s">
        <v>443</v>
      </c>
    </row>
    <row r="269" spans="1:32" s="57" customFormat="1" ht="139.5" customHeight="1">
      <c r="A269" s="346" t="s">
        <v>1919</v>
      </c>
      <c r="B269" s="349"/>
      <c r="C269" s="349"/>
      <c r="D269" s="349" t="s">
        <v>1921</v>
      </c>
      <c r="E269" s="349"/>
      <c r="F269" s="349"/>
      <c r="G269" s="349"/>
      <c r="H269" s="349"/>
      <c r="I269" s="349" t="s">
        <v>1922</v>
      </c>
      <c r="J269" s="349"/>
      <c r="K269" s="349"/>
      <c r="L269" s="350"/>
      <c r="M269" s="55"/>
      <c r="N269" s="56"/>
      <c r="V269" s="194" t="s">
        <v>622</v>
      </c>
      <c r="W269" s="193" t="s">
        <v>4</v>
      </c>
      <c r="X269" s="193" t="s">
        <v>443</v>
      </c>
    </row>
    <row r="270" spans="1:32" s="39" customFormat="1" ht="239.25" customHeight="1">
      <c r="A270" s="154" t="s">
        <v>1920</v>
      </c>
      <c r="B270" s="163"/>
      <c r="C270" s="53"/>
      <c r="D270" s="53"/>
      <c r="E270" s="53"/>
      <c r="F270" s="53"/>
      <c r="G270" s="53"/>
      <c r="H270" s="53"/>
      <c r="I270" s="53"/>
      <c r="J270" s="53"/>
      <c r="K270" s="53"/>
      <c r="L270" s="145"/>
      <c r="M270" s="38"/>
      <c r="N270" s="44"/>
      <c r="V270" s="191" t="s">
        <v>280</v>
      </c>
      <c r="W270" s="192" t="s">
        <v>545</v>
      </c>
      <c r="X270" s="192" t="s">
        <v>443</v>
      </c>
    </row>
    <row r="271" spans="1:32" s="39" customFormat="1" ht="409.5" customHeight="1" thickBot="1">
      <c r="A271" s="156"/>
      <c r="B271" s="164"/>
      <c r="C271" s="146"/>
      <c r="D271" s="146"/>
      <c r="E271" s="146"/>
      <c r="F271" s="146"/>
      <c r="G271" s="146"/>
      <c r="H271" s="146"/>
      <c r="I271" s="146"/>
      <c r="J271" s="146"/>
      <c r="K271" s="146"/>
      <c r="L271" s="147"/>
      <c r="M271" s="38"/>
      <c r="N271" s="38"/>
      <c r="V271" s="191" t="s">
        <v>623</v>
      </c>
      <c r="W271" s="193" t="s">
        <v>5</v>
      </c>
      <c r="X271" s="193" t="s">
        <v>443</v>
      </c>
    </row>
    <row r="272" spans="1:32" s="39" customFormat="1" ht="60" customHeight="1" thickBot="1">
      <c r="A272" s="297" t="s">
        <v>1975</v>
      </c>
      <c r="B272" s="298"/>
      <c r="C272" s="298"/>
      <c r="D272" s="298"/>
      <c r="E272" s="298"/>
      <c r="F272" s="298"/>
      <c r="G272" s="298"/>
      <c r="H272" s="298"/>
      <c r="I272" s="298"/>
      <c r="J272" s="298"/>
      <c r="K272" s="298"/>
      <c r="L272" s="299"/>
      <c r="M272" s="38"/>
      <c r="N272" s="38"/>
      <c r="S272" s="200"/>
      <c r="T272" s="200"/>
      <c r="U272" s="200"/>
      <c r="V272" s="191" t="s">
        <v>624</v>
      </c>
      <c r="W272" s="192" t="s">
        <v>625</v>
      </c>
      <c r="X272" s="192" t="s">
        <v>443</v>
      </c>
      <c r="Y272" s="200"/>
      <c r="Z272" s="200"/>
      <c r="AA272" s="200"/>
      <c r="AB272" s="200"/>
      <c r="AC272" s="200"/>
      <c r="AD272" s="200"/>
      <c r="AE272" s="200"/>
      <c r="AF272" s="200"/>
    </row>
    <row r="273" spans="1:32" s="39" customFormat="1" ht="50.1" customHeight="1">
      <c r="A273" s="351" t="s">
        <v>2058</v>
      </c>
      <c r="B273" s="352"/>
      <c r="C273" s="352"/>
      <c r="D273" s="352"/>
      <c r="E273" s="352"/>
      <c r="F273" s="352"/>
      <c r="G273" s="352"/>
      <c r="H273" s="352"/>
      <c r="I273" s="352"/>
      <c r="J273" s="352"/>
      <c r="K273" s="352"/>
      <c r="L273" s="353"/>
      <c r="M273" s="377"/>
      <c r="N273" s="378"/>
      <c r="O273" s="71"/>
      <c r="P273" s="113"/>
      <c r="R273" s="200"/>
      <c r="S273" s="200"/>
      <c r="T273" s="200"/>
      <c r="U273" s="200"/>
      <c r="V273" s="191" t="s">
        <v>626</v>
      </c>
      <c r="W273" s="193" t="s">
        <v>627</v>
      </c>
      <c r="X273" s="193" t="s">
        <v>443</v>
      </c>
      <c r="Y273" s="200"/>
      <c r="Z273" s="200"/>
      <c r="AA273" s="200"/>
      <c r="AB273" s="200"/>
      <c r="AC273" s="200"/>
      <c r="AD273" s="200"/>
      <c r="AE273" s="200"/>
      <c r="AF273" s="200"/>
    </row>
    <row r="274" spans="1:32" s="39" customFormat="1" ht="47.25" customHeight="1">
      <c r="A274" s="406" t="str">
        <f>IF($C$19="","POTREBNO JE U OBRAZAC ZA ISPLATU UNIJETI PODATKE O IZVOĐAČU!!!","")</f>
        <v>POTREBNO JE U OBRAZAC ZA ISPLATU UNIJETI PODATKE O IZVOĐAČU!!!</v>
      </c>
      <c r="B274" s="407"/>
      <c r="C274" s="407"/>
      <c r="D274" s="407"/>
      <c r="E274" s="407"/>
      <c r="F274" s="407"/>
      <c r="G274" s="407"/>
      <c r="H274" s="407"/>
      <c r="I274" s="407"/>
      <c r="J274" s="407"/>
      <c r="K274" s="407"/>
      <c r="L274" s="408"/>
      <c r="M274" s="377"/>
      <c r="N274" s="378"/>
      <c r="O274" s="71"/>
      <c r="P274" s="113"/>
      <c r="R274" s="216" t="s">
        <v>2060</v>
      </c>
      <c r="V274" s="191" t="s">
        <v>628</v>
      </c>
      <c r="W274" s="192" t="s">
        <v>629</v>
      </c>
      <c r="X274" s="192" t="s">
        <v>443</v>
      </c>
    </row>
    <row r="275" spans="1:32" s="39" customFormat="1" ht="81.75" customHeight="1">
      <c r="A275" s="359" t="str">
        <f>$C$4&amp;" "&amp;$C$5&amp;" (OIB: "&amp;$C$6&amp; "), " &amp;$C$7&amp;", "&amp;$C$9&amp;" "&amp;$F$9&amp; ", kao Ustupitelj (vjerovnik), u daljnjem tekstu: Cedent 
i 
Fond za zaštitu okoliša i energetsku učinkovitost (OIB:85828625994), Radnička cesta 80, 10000 Zagreb, kao Dužnik kojeg zastupa Sven Müller, u daljnjem tekstu: Cesus
i"</f>
        <v>0 0 (OIB: 0), 0, 0 , kao Ustupitelj (vjerovnik), u daljnjem tekstu: Cedent 
i 
Fond za zaštitu okoliša i energetsku učinkovitost (OIB:85828625994), Radnička cesta 80, 10000 Zagreb, kao Dužnik kojeg zastupa Sven Müller, u daljnjem tekstu: Cesus
i</v>
      </c>
      <c r="B275" s="360"/>
      <c r="C275" s="360"/>
      <c r="D275" s="360"/>
      <c r="E275" s="360"/>
      <c r="F275" s="360"/>
      <c r="G275" s="360"/>
      <c r="H275" s="360"/>
      <c r="I275" s="360"/>
      <c r="J275" s="360"/>
      <c r="K275" s="360"/>
      <c r="L275" s="361"/>
      <c r="M275" s="64"/>
      <c r="N275" s="114"/>
      <c r="O275" s="115"/>
      <c r="P275" s="113"/>
      <c r="V275" s="191" t="s">
        <v>630</v>
      </c>
      <c r="W275" s="193" t="s">
        <v>631</v>
      </c>
      <c r="X275" s="193" t="s">
        <v>443</v>
      </c>
    </row>
    <row r="276" spans="1:32" s="39" customFormat="1" ht="58.5" customHeight="1">
      <c r="A276" s="359" t="str">
        <f>$C$19&amp;" (OIB:"&amp;$K$19&amp;"), "&amp;$C$20&amp;", "&amp;$I$20&amp;" "&amp;$K$20&amp;", kao Primatelj (novi vjerovnik) kojeg zastupa "&amp;$G$19&amp;" (u daljnjem tekstu: Cesionar)"</f>
        <v xml:space="preserve"> (OIB:), ,  , kao Primatelj (novi vjerovnik) kojeg zastupa  (u daljnjem tekstu: Cesionar)</v>
      </c>
      <c r="B276" s="360"/>
      <c r="C276" s="360"/>
      <c r="D276" s="360"/>
      <c r="E276" s="360"/>
      <c r="F276" s="360"/>
      <c r="G276" s="360"/>
      <c r="H276" s="360"/>
      <c r="I276" s="360"/>
      <c r="J276" s="360"/>
      <c r="K276" s="360"/>
      <c r="L276" s="361"/>
      <c r="M276" s="64"/>
      <c r="N276" s="114"/>
      <c r="O276" s="388"/>
      <c r="P276" s="388"/>
      <c r="Q276" s="388"/>
      <c r="R276" s="388"/>
      <c r="S276" s="388"/>
      <c r="T276" s="388"/>
      <c r="V276" s="191" t="s">
        <v>632</v>
      </c>
      <c r="W276" s="192" t="s">
        <v>633</v>
      </c>
      <c r="X276" s="192" t="s">
        <v>443</v>
      </c>
    </row>
    <row r="277" spans="1:32" s="39" customFormat="1" ht="17.25" customHeight="1">
      <c r="A277" s="389" t="str">
        <f ca="1">"Sklopili su u mjestu "&amp;$B$49&amp;" dana " &amp;TEXT($E$49,"DD.MM.YYYY") &amp; " sljedeći"</f>
        <v>Sklopili su u mjestu , dana 04.05.2015 sljedeći</v>
      </c>
      <c r="B277" s="390"/>
      <c r="C277" s="390"/>
      <c r="D277" s="390"/>
      <c r="E277" s="181"/>
      <c r="F277" s="182"/>
      <c r="G277" s="182"/>
      <c r="H277" s="182"/>
      <c r="I277" s="182"/>
      <c r="J277" s="182"/>
      <c r="K277" s="182"/>
      <c r="L277" s="183"/>
      <c r="M277" s="64"/>
      <c r="N277" s="114"/>
      <c r="O277" s="115"/>
      <c r="P277" s="113"/>
      <c r="V277" s="191" t="s">
        <v>634</v>
      </c>
      <c r="W277" s="193" t="s">
        <v>6</v>
      </c>
      <c r="X277" s="193" t="s">
        <v>443</v>
      </c>
    </row>
    <row r="278" spans="1:32" s="39" customFormat="1" ht="39.950000000000003" customHeight="1">
      <c r="A278" s="391" t="s">
        <v>1903</v>
      </c>
      <c r="B278" s="392"/>
      <c r="C278" s="392"/>
      <c r="D278" s="392"/>
      <c r="E278" s="392"/>
      <c r="F278" s="392"/>
      <c r="G278" s="392"/>
      <c r="H278" s="392"/>
      <c r="I278" s="392"/>
      <c r="J278" s="392"/>
      <c r="K278" s="392"/>
      <c r="L278" s="393"/>
      <c r="M278" s="64"/>
      <c r="N278" s="114"/>
      <c r="O278" s="115"/>
      <c r="P278" s="113"/>
      <c r="V278" s="191" t="s">
        <v>635</v>
      </c>
      <c r="W278" s="192" t="s">
        <v>7</v>
      </c>
      <c r="X278" s="192" t="s">
        <v>443</v>
      </c>
    </row>
    <row r="279" spans="1:32" s="39" customFormat="1" ht="30" customHeight="1">
      <c r="A279" s="340" t="s">
        <v>1904</v>
      </c>
      <c r="B279" s="341"/>
      <c r="C279" s="341"/>
      <c r="D279" s="341"/>
      <c r="E279" s="341"/>
      <c r="F279" s="341"/>
      <c r="G279" s="341"/>
      <c r="H279" s="341"/>
      <c r="I279" s="341"/>
      <c r="J279" s="341"/>
      <c r="K279" s="341"/>
      <c r="L279" s="342"/>
      <c r="M279" s="64"/>
      <c r="N279" s="114"/>
      <c r="O279" s="115"/>
      <c r="P279" s="113"/>
      <c r="V279" s="191" t="s">
        <v>636</v>
      </c>
      <c r="W279" s="193" t="s">
        <v>637</v>
      </c>
      <c r="X279" s="193" t="s">
        <v>443</v>
      </c>
    </row>
    <row r="280" spans="1:32" s="57" customFormat="1" ht="32.1" customHeight="1">
      <c r="A280" s="394" t="s">
        <v>1905</v>
      </c>
      <c r="B280" s="395"/>
      <c r="C280" s="395"/>
      <c r="D280" s="395"/>
      <c r="E280" s="395"/>
      <c r="F280" s="395"/>
      <c r="G280" s="395"/>
      <c r="H280" s="395"/>
      <c r="I280" s="395"/>
      <c r="J280" s="395"/>
      <c r="K280" s="395"/>
      <c r="L280" s="396"/>
      <c r="M280" s="130"/>
      <c r="N280" s="116"/>
      <c r="O280" s="384"/>
      <c r="P280" s="384"/>
      <c r="Q280" s="384"/>
      <c r="R280" s="384"/>
      <c r="S280" s="384"/>
      <c r="T280" s="384"/>
      <c r="V280" s="191" t="s">
        <v>638</v>
      </c>
      <c r="W280" s="192" t="s">
        <v>8</v>
      </c>
      <c r="X280" s="192" t="s">
        <v>443</v>
      </c>
    </row>
    <row r="281" spans="1:32" s="39" customFormat="1" ht="30" customHeight="1">
      <c r="A281" s="340" t="s">
        <v>1906</v>
      </c>
      <c r="B281" s="341"/>
      <c r="C281" s="341"/>
      <c r="D281" s="341"/>
      <c r="E281" s="341"/>
      <c r="F281" s="341"/>
      <c r="G281" s="341"/>
      <c r="H281" s="341"/>
      <c r="I281" s="341"/>
      <c r="J281" s="341"/>
      <c r="K281" s="341"/>
      <c r="L281" s="342"/>
      <c r="M281" s="64"/>
      <c r="N281" s="114"/>
      <c r="O281" s="384"/>
      <c r="P281" s="384"/>
      <c r="Q281" s="384"/>
      <c r="R281" s="384"/>
      <c r="S281" s="384"/>
      <c r="T281" s="384"/>
      <c r="V281" s="191" t="s">
        <v>639</v>
      </c>
      <c r="W281" s="193" t="s">
        <v>640</v>
      </c>
      <c r="X281" s="193" t="s">
        <v>443</v>
      </c>
    </row>
    <row r="282" spans="1:32" s="39" customFormat="1" ht="30" customHeight="1">
      <c r="A282" s="385" t="str">
        <f>"Ugovorne strane suglasno utvrđuju da Cedent s osnove računa broj "&amp;$C$21&amp;" od "&amp;TEXT($I$21,"DD.MM.YYYY")&amp; " godine ima potraživanja prema Fondu za zaštitu okoliša i energetsku učinkovitost u iznosu  ugovorenog udjela Fonda u opravdanim troškovima izvedenih radova:_________________________________________ kn."</f>
        <v>Ugovorne strane suglasno utvrđuju da Cedent s osnove računa broj  od 00.01.1900 godine ima potraživanja prema Fondu za zaštitu okoliša i energetsku učinkovitost u iznosu  ugovorenog udjela Fonda u opravdanim troškovima izvedenih radova:_________________________________________ kn.</v>
      </c>
      <c r="B282" s="386"/>
      <c r="C282" s="386"/>
      <c r="D282" s="386"/>
      <c r="E282" s="386"/>
      <c r="F282" s="386"/>
      <c r="G282" s="386"/>
      <c r="H282" s="386"/>
      <c r="I282" s="386"/>
      <c r="J282" s="386"/>
      <c r="K282" s="386"/>
      <c r="L282" s="387"/>
      <c r="M282" s="172"/>
      <c r="N282" s="119"/>
      <c r="O282" s="384"/>
      <c r="P282" s="384"/>
      <c r="Q282" s="384"/>
      <c r="R282" s="384"/>
      <c r="S282" s="384"/>
      <c r="T282" s="384"/>
      <c r="V282" s="191" t="s">
        <v>641</v>
      </c>
      <c r="W282" s="192" t="s">
        <v>642</v>
      </c>
      <c r="X282" s="192" t="s">
        <v>443</v>
      </c>
    </row>
    <row r="283" spans="1:32" s="57" customFormat="1" ht="30" customHeight="1">
      <c r="A283" s="385"/>
      <c r="B283" s="386"/>
      <c r="C283" s="386"/>
      <c r="D283" s="386"/>
      <c r="E283" s="386"/>
      <c r="F283" s="386"/>
      <c r="G283" s="386"/>
      <c r="H283" s="386"/>
      <c r="I283" s="386"/>
      <c r="J283" s="386"/>
      <c r="K283" s="386"/>
      <c r="L283" s="387"/>
      <c r="M283" s="65"/>
      <c r="N283" s="120"/>
      <c r="O283" s="117"/>
      <c r="P283" s="118"/>
      <c r="Q283" s="58"/>
      <c r="V283" s="191" t="s">
        <v>643</v>
      </c>
      <c r="W283" s="193" t="s">
        <v>644</v>
      </c>
      <c r="X283" s="193" t="s">
        <v>443</v>
      </c>
    </row>
    <row r="284" spans="1:32" s="39" customFormat="1" ht="30" customHeight="1">
      <c r="A284" s="340" t="s">
        <v>1907</v>
      </c>
      <c r="B284" s="341"/>
      <c r="C284" s="341"/>
      <c r="D284" s="341"/>
      <c r="E284" s="341"/>
      <c r="F284" s="341"/>
      <c r="G284" s="341"/>
      <c r="H284" s="341"/>
      <c r="I284" s="341"/>
      <c r="J284" s="341"/>
      <c r="K284" s="341"/>
      <c r="L284" s="342"/>
      <c r="M284" s="64"/>
      <c r="N284" s="119"/>
      <c r="O284" s="115"/>
      <c r="P284" s="71"/>
      <c r="V284" s="191" t="s">
        <v>645</v>
      </c>
      <c r="W284" s="192" t="s">
        <v>646</v>
      </c>
      <c r="X284" s="192" t="s">
        <v>443</v>
      </c>
    </row>
    <row r="285" spans="1:32" s="39" customFormat="1" ht="167.25" customHeight="1">
      <c r="A285" s="346" t="s">
        <v>1908</v>
      </c>
      <c r="B285" s="347"/>
      <c r="C285" s="347"/>
      <c r="D285" s="347"/>
      <c r="E285" s="347"/>
      <c r="F285" s="347"/>
      <c r="G285" s="347"/>
      <c r="H285" s="347"/>
      <c r="I285" s="347"/>
      <c r="J285" s="347"/>
      <c r="K285" s="347"/>
      <c r="L285" s="348"/>
      <c r="M285" s="38"/>
      <c r="N285" s="121"/>
      <c r="O285" s="71"/>
      <c r="P285" s="71"/>
      <c r="V285" s="191" t="s">
        <v>647</v>
      </c>
      <c r="W285" s="193" t="s">
        <v>648</v>
      </c>
      <c r="X285" s="193" t="s">
        <v>443</v>
      </c>
    </row>
    <row r="286" spans="1:32" s="57" customFormat="1" ht="30" customHeight="1">
      <c r="A286" s="367" t="s">
        <v>1909</v>
      </c>
      <c r="B286" s="368"/>
      <c r="C286" s="368"/>
      <c r="D286" s="368"/>
      <c r="E286" s="368"/>
      <c r="F286" s="368"/>
      <c r="G286" s="368"/>
      <c r="H286" s="368"/>
      <c r="I286" s="368"/>
      <c r="J286" s="368"/>
      <c r="K286" s="368"/>
      <c r="L286" s="369"/>
      <c r="M286" s="55"/>
      <c r="N286" s="56"/>
      <c r="V286" s="191" t="s">
        <v>649</v>
      </c>
      <c r="W286" s="192" t="s">
        <v>650</v>
      </c>
      <c r="X286" s="192" t="s">
        <v>443</v>
      </c>
    </row>
    <row r="287" spans="1:32" s="39" customFormat="1" ht="32.25" customHeight="1">
      <c r="A287" s="346" t="str">
        <f>"Iznos iz članka 1. ovog Ugovora Cesus će uplatiti Cesionaru u korist žiro računa broj HR" &amp;$J$23&amp; " kod banke "&amp;$C$23&amp;"."</f>
        <v>Iznos iz članka 1. ovog Ugovora Cesus će uplatiti Cesionaru u korist žiro računa broj HR kod banke .</v>
      </c>
      <c r="B287" s="349"/>
      <c r="C287" s="349"/>
      <c r="D287" s="349"/>
      <c r="E287" s="349"/>
      <c r="F287" s="349"/>
      <c r="G287" s="349"/>
      <c r="H287" s="349"/>
      <c r="I287" s="349"/>
      <c r="J287" s="349"/>
      <c r="K287" s="349"/>
      <c r="L287" s="350"/>
      <c r="M287" s="38"/>
      <c r="N287" s="44"/>
      <c r="V287" s="191" t="s">
        <v>651</v>
      </c>
      <c r="W287" s="193" t="s">
        <v>652</v>
      </c>
      <c r="X287" s="193" t="s">
        <v>443</v>
      </c>
    </row>
    <row r="288" spans="1:32" s="39" customFormat="1" ht="21.75" customHeight="1">
      <c r="A288" s="372" t="s">
        <v>1910</v>
      </c>
      <c r="B288" s="347"/>
      <c r="C288" s="347"/>
      <c r="D288" s="347"/>
      <c r="E288" s="347"/>
      <c r="F288" s="347"/>
      <c r="G288" s="347"/>
      <c r="H288" s="347"/>
      <c r="I288" s="347"/>
      <c r="J288" s="347"/>
      <c r="K288" s="347"/>
      <c r="L288" s="348"/>
      <c r="M288" s="38"/>
      <c r="N288" s="44"/>
      <c r="V288" s="191" t="s">
        <v>653</v>
      </c>
      <c r="W288" s="192" t="s">
        <v>654</v>
      </c>
      <c r="X288" s="192" t="s">
        <v>443</v>
      </c>
    </row>
    <row r="289" spans="1:24" s="57" customFormat="1" ht="30" customHeight="1">
      <c r="A289" s="340" t="s">
        <v>1911</v>
      </c>
      <c r="B289" s="341"/>
      <c r="C289" s="341"/>
      <c r="D289" s="341"/>
      <c r="E289" s="341"/>
      <c r="F289" s="341"/>
      <c r="G289" s="341"/>
      <c r="H289" s="341"/>
      <c r="I289" s="341"/>
      <c r="J289" s="341"/>
      <c r="K289" s="341"/>
      <c r="L289" s="342"/>
      <c r="M289" s="55"/>
      <c r="N289" s="56"/>
      <c r="V289" s="191" t="s">
        <v>655</v>
      </c>
      <c r="W289" s="193" t="s">
        <v>656</v>
      </c>
      <c r="X289" s="193" t="s">
        <v>443</v>
      </c>
    </row>
    <row r="290" spans="1:24" s="39" customFormat="1" ht="30" customHeight="1">
      <c r="A290" s="343" t="s">
        <v>2055</v>
      </c>
      <c r="B290" s="344"/>
      <c r="C290" s="344"/>
      <c r="D290" s="344"/>
      <c r="E290" s="344"/>
      <c r="F290" s="344"/>
      <c r="G290" s="344"/>
      <c r="H290" s="344"/>
      <c r="I290" s="344"/>
      <c r="J290" s="344"/>
      <c r="K290" s="344"/>
      <c r="L290" s="345"/>
      <c r="M290" s="38"/>
      <c r="N290" s="44"/>
      <c r="V290" s="191" t="s">
        <v>657</v>
      </c>
      <c r="W290" s="192" t="s">
        <v>658</v>
      </c>
      <c r="X290" s="192" t="s">
        <v>443</v>
      </c>
    </row>
    <row r="291" spans="1:24" s="39" customFormat="1" ht="30" customHeight="1">
      <c r="A291" s="340" t="s">
        <v>1912</v>
      </c>
      <c r="B291" s="341"/>
      <c r="C291" s="341"/>
      <c r="D291" s="341"/>
      <c r="E291" s="341"/>
      <c r="F291" s="341"/>
      <c r="G291" s="341"/>
      <c r="H291" s="341"/>
      <c r="I291" s="341"/>
      <c r="J291" s="341"/>
      <c r="K291" s="341"/>
      <c r="L291" s="342"/>
      <c r="M291" s="38"/>
      <c r="N291" s="44"/>
      <c r="V291" s="196" t="s">
        <v>659</v>
      </c>
      <c r="W291" s="193" t="s">
        <v>660</v>
      </c>
      <c r="X291" s="193" t="s">
        <v>443</v>
      </c>
    </row>
    <row r="292" spans="1:24" s="57" customFormat="1" ht="118.5" customHeight="1">
      <c r="A292" s="346" t="s">
        <v>2056</v>
      </c>
      <c r="B292" s="349"/>
      <c r="C292" s="349"/>
      <c r="D292" s="349"/>
      <c r="E292" s="349"/>
      <c r="F292" s="349"/>
      <c r="G292" s="349"/>
      <c r="H292" s="349"/>
      <c r="I292" s="349"/>
      <c r="J292" s="349"/>
      <c r="K292" s="349"/>
      <c r="L292" s="350"/>
      <c r="M292" s="55"/>
      <c r="N292" s="56"/>
      <c r="V292" s="191" t="s">
        <v>661</v>
      </c>
      <c r="W292" s="192" t="s">
        <v>662</v>
      </c>
      <c r="X292" s="192" t="s">
        <v>443</v>
      </c>
    </row>
    <row r="293" spans="1:24" s="39" customFormat="1" ht="30" customHeight="1">
      <c r="A293" s="340" t="s">
        <v>1913</v>
      </c>
      <c r="B293" s="341"/>
      <c r="C293" s="341"/>
      <c r="D293" s="341"/>
      <c r="E293" s="341"/>
      <c r="F293" s="341"/>
      <c r="G293" s="341"/>
      <c r="H293" s="341"/>
      <c r="I293" s="341"/>
      <c r="J293" s="341"/>
      <c r="K293" s="341"/>
      <c r="L293" s="342"/>
      <c r="M293" s="38"/>
      <c r="N293" s="44"/>
      <c r="V293" s="191" t="s">
        <v>663</v>
      </c>
      <c r="W293" s="193" t="s">
        <v>664</v>
      </c>
      <c r="X293" s="193" t="s">
        <v>443</v>
      </c>
    </row>
    <row r="294" spans="1:24" s="39" customFormat="1" ht="95.25" customHeight="1" thickBot="1">
      <c r="A294" s="374" t="s">
        <v>1914</v>
      </c>
      <c r="B294" s="375"/>
      <c r="C294" s="375"/>
      <c r="D294" s="375"/>
      <c r="E294" s="375"/>
      <c r="F294" s="375"/>
      <c r="G294" s="375"/>
      <c r="H294" s="375"/>
      <c r="I294" s="375"/>
      <c r="J294" s="375"/>
      <c r="K294" s="375"/>
      <c r="L294" s="376"/>
      <c r="M294" s="38"/>
      <c r="N294" s="44"/>
      <c r="V294" s="191" t="s">
        <v>665</v>
      </c>
      <c r="W294" s="192" t="s">
        <v>666</v>
      </c>
      <c r="X294" s="192" t="s">
        <v>443</v>
      </c>
    </row>
    <row r="295" spans="1:24" s="39" customFormat="1" ht="30" customHeight="1">
      <c r="A295" s="184"/>
      <c r="B295" s="185"/>
      <c r="C295" s="185"/>
      <c r="D295" s="185"/>
      <c r="E295" s="185"/>
      <c r="F295" s="185"/>
      <c r="G295" s="185"/>
      <c r="H295" s="185"/>
      <c r="I295" s="185"/>
      <c r="J295" s="185"/>
      <c r="K295" s="185"/>
      <c r="L295" s="186"/>
      <c r="M295" s="38"/>
      <c r="N295" s="44"/>
      <c r="V295" s="191" t="s">
        <v>667</v>
      </c>
      <c r="W295" s="193" t="s">
        <v>668</v>
      </c>
      <c r="X295" s="193" t="s">
        <v>443</v>
      </c>
    </row>
    <row r="296" spans="1:24" s="57" customFormat="1" ht="30" customHeight="1">
      <c r="A296" s="367" t="s">
        <v>1915</v>
      </c>
      <c r="B296" s="368"/>
      <c r="C296" s="368"/>
      <c r="D296" s="368"/>
      <c r="E296" s="368"/>
      <c r="F296" s="368"/>
      <c r="G296" s="368"/>
      <c r="H296" s="368"/>
      <c r="I296" s="368"/>
      <c r="J296" s="368"/>
      <c r="K296" s="368"/>
      <c r="L296" s="369"/>
      <c r="M296" s="55"/>
      <c r="N296" s="56"/>
      <c r="V296" s="191" t="s">
        <v>669</v>
      </c>
      <c r="W296" s="192" t="s">
        <v>670</v>
      </c>
      <c r="X296" s="192" t="s">
        <v>443</v>
      </c>
    </row>
    <row r="297" spans="1:24" s="39" customFormat="1" ht="141" customHeight="1">
      <c r="A297" s="346" t="s">
        <v>2079</v>
      </c>
      <c r="B297" s="347"/>
      <c r="C297" s="347"/>
      <c r="D297" s="347"/>
      <c r="E297" s="347"/>
      <c r="F297" s="347"/>
      <c r="G297" s="347"/>
      <c r="H297" s="347"/>
      <c r="I297" s="347"/>
      <c r="J297" s="347"/>
      <c r="K297" s="347"/>
      <c r="L297" s="348"/>
      <c r="M297" s="38"/>
      <c r="N297" s="44"/>
      <c r="V297" s="191" t="s">
        <v>671</v>
      </c>
      <c r="W297" s="193" t="s">
        <v>672</v>
      </c>
      <c r="X297" s="193" t="s">
        <v>443</v>
      </c>
    </row>
    <row r="298" spans="1:24" s="39" customFormat="1" ht="29.25" customHeight="1">
      <c r="A298" s="340" t="s">
        <v>1916</v>
      </c>
      <c r="B298" s="341"/>
      <c r="C298" s="341"/>
      <c r="D298" s="341"/>
      <c r="E298" s="341"/>
      <c r="F298" s="341"/>
      <c r="G298" s="341"/>
      <c r="H298" s="341"/>
      <c r="I298" s="341"/>
      <c r="J298" s="341"/>
      <c r="K298" s="341"/>
      <c r="L298" s="342"/>
      <c r="M298" s="38"/>
      <c r="N298" s="44"/>
      <c r="V298" s="191" t="s">
        <v>281</v>
      </c>
      <c r="W298" s="192" t="s">
        <v>9</v>
      </c>
      <c r="X298" s="192" t="s">
        <v>443</v>
      </c>
    </row>
    <row r="299" spans="1:24" s="57" customFormat="1" ht="30" customHeight="1">
      <c r="A299" s="362" t="s">
        <v>1917</v>
      </c>
      <c r="B299" s="363"/>
      <c r="C299" s="363"/>
      <c r="D299" s="363"/>
      <c r="E299" s="363"/>
      <c r="F299" s="363"/>
      <c r="G299" s="363"/>
      <c r="H299" s="363"/>
      <c r="I299" s="363"/>
      <c r="J299" s="363"/>
      <c r="K299" s="363"/>
      <c r="L299" s="364"/>
      <c r="M299" s="55"/>
      <c r="N299" s="56"/>
      <c r="V299" s="191" t="s">
        <v>673</v>
      </c>
      <c r="W299" s="193" t="s">
        <v>674</v>
      </c>
      <c r="X299" s="193" t="s">
        <v>443</v>
      </c>
    </row>
    <row r="300" spans="1:24" s="39" customFormat="1" ht="30" customHeight="1">
      <c r="A300" s="340" t="s">
        <v>1918</v>
      </c>
      <c r="B300" s="341"/>
      <c r="C300" s="341"/>
      <c r="D300" s="341"/>
      <c r="E300" s="341"/>
      <c r="F300" s="341"/>
      <c r="G300" s="341"/>
      <c r="H300" s="341"/>
      <c r="I300" s="341"/>
      <c r="J300" s="341"/>
      <c r="K300" s="341"/>
      <c r="L300" s="342"/>
      <c r="M300" s="38"/>
      <c r="N300" s="44"/>
      <c r="V300" s="191" t="s">
        <v>675</v>
      </c>
      <c r="W300" s="192" t="s">
        <v>676</v>
      </c>
      <c r="X300" s="192" t="s">
        <v>443</v>
      </c>
    </row>
    <row r="301" spans="1:24" s="39" customFormat="1" ht="27.75" customHeight="1">
      <c r="A301" s="381" t="s">
        <v>2057</v>
      </c>
      <c r="B301" s="382"/>
      <c r="C301" s="382"/>
      <c r="D301" s="382"/>
      <c r="E301" s="382"/>
      <c r="F301" s="382"/>
      <c r="G301" s="382"/>
      <c r="H301" s="382"/>
      <c r="I301" s="382"/>
      <c r="J301" s="382"/>
      <c r="K301" s="382"/>
      <c r="L301" s="383"/>
      <c r="M301" s="38"/>
      <c r="N301" s="38"/>
      <c r="V301" s="191" t="s">
        <v>677</v>
      </c>
      <c r="W301" s="193" t="s">
        <v>678</v>
      </c>
      <c r="X301" s="193" t="s">
        <v>443</v>
      </c>
    </row>
    <row r="302" spans="1:24" s="39" customFormat="1" ht="30" customHeight="1">
      <c r="A302" s="134"/>
      <c r="B302" s="132"/>
      <c r="C302" s="61"/>
      <c r="D302" s="61"/>
      <c r="E302" s="61"/>
      <c r="F302" s="61"/>
      <c r="G302" s="61"/>
      <c r="H302" s="61"/>
      <c r="I302" s="61"/>
      <c r="J302" s="61"/>
      <c r="K302" s="61"/>
      <c r="L302" s="144"/>
      <c r="M302" s="38"/>
      <c r="N302" s="44"/>
      <c r="V302" s="191" t="s">
        <v>679</v>
      </c>
      <c r="W302" s="192" t="s">
        <v>680</v>
      </c>
      <c r="X302" s="192" t="s">
        <v>443</v>
      </c>
    </row>
    <row r="303" spans="1:24" s="57" customFormat="1" ht="139.5" customHeight="1">
      <c r="A303" s="373" t="s">
        <v>1919</v>
      </c>
      <c r="B303" s="354"/>
      <c r="C303" s="354"/>
      <c r="D303" s="354" t="s">
        <v>1921</v>
      </c>
      <c r="E303" s="354"/>
      <c r="F303" s="354"/>
      <c r="G303" s="354"/>
      <c r="H303" s="354"/>
      <c r="I303" s="354" t="s">
        <v>1922</v>
      </c>
      <c r="J303" s="354"/>
      <c r="K303" s="354"/>
      <c r="L303" s="355"/>
      <c r="M303" s="55"/>
      <c r="N303" s="56"/>
      <c r="V303" s="191" t="s">
        <v>282</v>
      </c>
      <c r="W303" s="193" t="s">
        <v>10</v>
      </c>
      <c r="X303" s="193" t="s">
        <v>443</v>
      </c>
    </row>
    <row r="304" spans="1:24" s="39" customFormat="1" ht="239.25" customHeight="1">
      <c r="A304" s="154" t="s">
        <v>1920</v>
      </c>
      <c r="B304" s="163"/>
      <c r="C304" s="53"/>
      <c r="D304" s="53"/>
      <c r="E304" s="53"/>
      <c r="F304" s="53"/>
      <c r="G304" s="53"/>
      <c r="H304" s="53"/>
      <c r="I304" s="53"/>
      <c r="J304" s="53"/>
      <c r="K304" s="53"/>
      <c r="L304" s="145"/>
      <c r="M304" s="38"/>
      <c r="N304" s="44"/>
      <c r="V304" s="191" t="s">
        <v>681</v>
      </c>
      <c r="W304" s="192" t="s">
        <v>682</v>
      </c>
      <c r="X304" s="192" t="s">
        <v>443</v>
      </c>
    </row>
    <row r="305" spans="1:32" s="39" customFormat="1" ht="409.5" customHeight="1" thickBot="1">
      <c r="A305" s="156"/>
      <c r="B305" s="164"/>
      <c r="C305" s="146"/>
      <c r="D305" s="146"/>
      <c r="E305" s="146"/>
      <c r="F305" s="146"/>
      <c r="G305" s="146"/>
      <c r="H305" s="146"/>
      <c r="I305" s="146"/>
      <c r="J305" s="146"/>
      <c r="K305" s="146"/>
      <c r="L305" s="147"/>
      <c r="M305" s="38"/>
      <c r="N305" s="38"/>
      <c r="V305" s="191" t="s">
        <v>683</v>
      </c>
      <c r="W305" s="193" t="s">
        <v>684</v>
      </c>
      <c r="X305" s="193" t="s">
        <v>443</v>
      </c>
    </row>
    <row r="306" spans="1:32" s="39" customFormat="1" ht="60" customHeight="1" thickBot="1">
      <c r="A306" s="297" t="s">
        <v>1975</v>
      </c>
      <c r="B306" s="298"/>
      <c r="C306" s="298"/>
      <c r="D306" s="298"/>
      <c r="E306" s="298"/>
      <c r="F306" s="298"/>
      <c r="G306" s="298"/>
      <c r="H306" s="298"/>
      <c r="I306" s="298"/>
      <c r="J306" s="298"/>
      <c r="K306" s="298"/>
      <c r="L306" s="299"/>
      <c r="M306" s="38"/>
      <c r="N306" s="38"/>
      <c r="R306" s="216"/>
      <c r="S306" s="200"/>
      <c r="T306" s="200"/>
      <c r="U306" s="200"/>
      <c r="V306" s="191" t="s">
        <v>685</v>
      </c>
      <c r="W306" s="192" t="s">
        <v>686</v>
      </c>
      <c r="X306" s="192" t="s">
        <v>443</v>
      </c>
      <c r="Y306" s="200"/>
      <c r="Z306" s="200"/>
      <c r="AA306" s="200"/>
      <c r="AB306" s="200"/>
      <c r="AC306" s="200"/>
      <c r="AD306" s="200"/>
      <c r="AE306" s="200"/>
      <c r="AF306" s="200"/>
    </row>
    <row r="307" spans="1:32" s="39" customFormat="1" ht="50.1" customHeight="1">
      <c r="A307" s="351" t="s">
        <v>2058</v>
      </c>
      <c r="B307" s="352"/>
      <c r="C307" s="352"/>
      <c r="D307" s="352"/>
      <c r="E307" s="352"/>
      <c r="F307" s="352"/>
      <c r="G307" s="352"/>
      <c r="H307" s="352"/>
      <c r="I307" s="352"/>
      <c r="J307" s="352"/>
      <c r="K307" s="352"/>
      <c r="L307" s="353"/>
      <c r="M307" s="38"/>
      <c r="N307" s="112"/>
      <c r="O307" s="71"/>
      <c r="P307" s="113"/>
      <c r="R307" s="216" t="s">
        <v>2059</v>
      </c>
      <c r="S307" s="200"/>
      <c r="T307" s="200"/>
      <c r="U307" s="200"/>
      <c r="V307" s="191" t="s">
        <v>687</v>
      </c>
      <c r="W307" s="193" t="s">
        <v>688</v>
      </c>
      <c r="X307" s="193" t="s">
        <v>443</v>
      </c>
      <c r="Y307" s="200"/>
      <c r="Z307" s="200"/>
      <c r="AA307" s="200"/>
      <c r="AB307" s="200"/>
      <c r="AC307" s="200"/>
      <c r="AD307" s="200"/>
      <c r="AE307" s="200"/>
      <c r="AF307" s="200"/>
    </row>
    <row r="308" spans="1:32" s="39" customFormat="1" ht="47.25" customHeight="1">
      <c r="A308" s="356" t="str">
        <f>IF($C$24="","NIJE POTREBNO ISPISIVATI!!!","")</f>
        <v>NIJE POTREBNO ISPISIVATI!!!</v>
      </c>
      <c r="B308" s="357"/>
      <c r="C308" s="357"/>
      <c r="D308" s="357"/>
      <c r="E308" s="357"/>
      <c r="F308" s="357"/>
      <c r="G308" s="357"/>
      <c r="H308" s="357"/>
      <c r="I308" s="357"/>
      <c r="J308" s="357"/>
      <c r="K308" s="357"/>
      <c r="L308" s="358"/>
      <c r="M308" s="38"/>
      <c r="N308" s="112"/>
      <c r="O308" s="71"/>
      <c r="P308" s="113"/>
      <c r="V308" s="191" t="s">
        <v>689</v>
      </c>
      <c r="W308" s="192" t="s">
        <v>11</v>
      </c>
      <c r="X308" s="192" t="s">
        <v>443</v>
      </c>
    </row>
    <row r="309" spans="1:32" s="39" customFormat="1" ht="81.75" customHeight="1">
      <c r="A309" s="359" t="str">
        <f>$C$4&amp;" "&amp;$C$5&amp;" (OIB: "&amp;$C$6&amp; "), " &amp;$C$7&amp;", "&amp;$C$9&amp;" "&amp;$F$9&amp; ", kao Ustupitelj (vjerovnik), u daljnjem tekstu: Cedent 
i 
Fond za zaštitu okoliša i energetsku učinkovitost (OIB:85828625994), Radnička cesta 80, 10000 Zagreb, kao Dužnik kojeg zastupa Sven Müller, u daljnjem tekstu: Cesus
i"</f>
        <v>0 0 (OIB: 0), 0, 0 , kao Ustupitelj (vjerovnik), u daljnjem tekstu: Cedent 
i 
Fond za zaštitu okoliša i energetsku učinkovitost (OIB:85828625994), Radnička cesta 80, 10000 Zagreb, kao Dužnik kojeg zastupa Sven Müller, u daljnjem tekstu: Cesus
i</v>
      </c>
      <c r="B309" s="360"/>
      <c r="C309" s="360"/>
      <c r="D309" s="360"/>
      <c r="E309" s="360"/>
      <c r="F309" s="360"/>
      <c r="G309" s="360"/>
      <c r="H309" s="360"/>
      <c r="I309" s="360"/>
      <c r="J309" s="360"/>
      <c r="K309" s="360"/>
      <c r="L309" s="361"/>
      <c r="M309" s="64"/>
      <c r="N309" s="114"/>
      <c r="O309" s="115"/>
      <c r="P309" s="113"/>
      <c r="V309" s="191" t="s">
        <v>690</v>
      </c>
      <c r="W309" s="193" t="s">
        <v>691</v>
      </c>
      <c r="X309" s="193" t="s">
        <v>443</v>
      </c>
    </row>
    <row r="310" spans="1:32" s="39" customFormat="1" ht="58.5" customHeight="1">
      <c r="A310" s="359" t="str">
        <f>$C$24&amp;" (OIB:"&amp;$K$24&amp;"), "&amp;$C$25&amp;", "&amp;$I$25&amp;" "&amp;$K$25&amp;", kao Primatelj (novi vjerovnik) kojeg zastupa "&amp;$G$24&amp;" (u daljnjem tekstu: Cesionar)"</f>
        <v xml:space="preserve"> (OIB:), ,  , kao Primatelj (novi vjerovnik) kojeg zastupa  (u daljnjem tekstu: Cesionar)</v>
      </c>
      <c r="B310" s="360"/>
      <c r="C310" s="360"/>
      <c r="D310" s="360"/>
      <c r="E310" s="360"/>
      <c r="F310" s="360"/>
      <c r="G310" s="360"/>
      <c r="H310" s="360"/>
      <c r="I310" s="360"/>
      <c r="J310" s="360"/>
      <c r="K310" s="360"/>
      <c r="L310" s="361"/>
      <c r="M310" s="64"/>
      <c r="N310" s="114"/>
      <c r="O310" s="388"/>
      <c r="P310" s="388"/>
      <c r="Q310" s="388"/>
      <c r="R310" s="388"/>
      <c r="S310" s="388"/>
      <c r="T310" s="388"/>
      <c r="V310" s="191" t="s">
        <v>692</v>
      </c>
      <c r="W310" s="192" t="s">
        <v>693</v>
      </c>
      <c r="X310" s="192" t="s">
        <v>443</v>
      </c>
    </row>
    <row r="311" spans="1:32" s="39" customFormat="1" ht="17.25" customHeight="1">
      <c r="A311" s="389" t="str">
        <f ca="1">"Sklopili su u mjestu "&amp;$B$49&amp;" dana " &amp;TEXT($E$49,"DD.MM.YYYY") &amp; " sljedeći"</f>
        <v>Sklopili su u mjestu , dana 04.05.2015 sljedeći</v>
      </c>
      <c r="B311" s="390"/>
      <c r="C311" s="390"/>
      <c r="D311" s="390"/>
      <c r="E311" s="181"/>
      <c r="F311" s="182"/>
      <c r="G311" s="182"/>
      <c r="H311" s="182"/>
      <c r="I311" s="182"/>
      <c r="J311" s="182"/>
      <c r="K311" s="182"/>
      <c r="L311" s="183"/>
      <c r="M311" s="64"/>
      <c r="N311" s="114"/>
      <c r="O311" s="115"/>
      <c r="P311" s="113"/>
      <c r="V311" s="191" t="s">
        <v>694</v>
      </c>
      <c r="W311" s="193" t="s">
        <v>695</v>
      </c>
      <c r="X311" s="193" t="s">
        <v>443</v>
      </c>
    </row>
    <row r="312" spans="1:32" s="39" customFormat="1" ht="39.950000000000003" customHeight="1">
      <c r="A312" s="391" t="s">
        <v>1903</v>
      </c>
      <c r="B312" s="392"/>
      <c r="C312" s="392"/>
      <c r="D312" s="392"/>
      <c r="E312" s="392"/>
      <c r="F312" s="392"/>
      <c r="G312" s="392"/>
      <c r="H312" s="392"/>
      <c r="I312" s="392"/>
      <c r="J312" s="392"/>
      <c r="K312" s="392"/>
      <c r="L312" s="393"/>
      <c r="M312" s="64"/>
      <c r="N312" s="114"/>
      <c r="O312" s="115"/>
      <c r="P312" s="113"/>
      <c r="V312" s="191" t="s">
        <v>696</v>
      </c>
      <c r="W312" s="192" t="s">
        <v>697</v>
      </c>
      <c r="X312" s="192" t="s">
        <v>443</v>
      </c>
    </row>
    <row r="313" spans="1:32" s="39" customFormat="1" ht="30" customHeight="1">
      <c r="A313" s="340" t="s">
        <v>1904</v>
      </c>
      <c r="B313" s="341"/>
      <c r="C313" s="341"/>
      <c r="D313" s="341"/>
      <c r="E313" s="341"/>
      <c r="F313" s="341"/>
      <c r="G313" s="341"/>
      <c r="H313" s="341"/>
      <c r="I313" s="341"/>
      <c r="J313" s="341"/>
      <c r="K313" s="341"/>
      <c r="L313" s="342"/>
      <c r="M313" s="64"/>
      <c r="N313" s="114"/>
      <c r="O313" s="115"/>
      <c r="P313" s="113"/>
      <c r="V313" s="191" t="s">
        <v>698</v>
      </c>
      <c r="W313" s="193" t="s">
        <v>699</v>
      </c>
      <c r="X313" s="193" t="s">
        <v>443</v>
      </c>
    </row>
    <row r="314" spans="1:32" s="57" customFormat="1" ht="32.1" customHeight="1">
      <c r="A314" s="394" t="s">
        <v>1905</v>
      </c>
      <c r="B314" s="395"/>
      <c r="C314" s="395"/>
      <c r="D314" s="395"/>
      <c r="E314" s="395"/>
      <c r="F314" s="395"/>
      <c r="G314" s="395"/>
      <c r="H314" s="395"/>
      <c r="I314" s="395"/>
      <c r="J314" s="395"/>
      <c r="K314" s="395"/>
      <c r="L314" s="396"/>
      <c r="M314" s="130"/>
      <c r="N314" s="116"/>
      <c r="O314" s="384"/>
      <c r="P314" s="384"/>
      <c r="Q314" s="384"/>
      <c r="R314" s="384"/>
      <c r="S314" s="384"/>
      <c r="T314" s="384"/>
      <c r="V314" s="191" t="s">
        <v>283</v>
      </c>
      <c r="W314" s="192" t="s">
        <v>12</v>
      </c>
      <c r="X314" s="192" t="s">
        <v>443</v>
      </c>
    </row>
    <row r="315" spans="1:32" s="39" customFormat="1" ht="30" customHeight="1">
      <c r="A315" s="340" t="s">
        <v>1906</v>
      </c>
      <c r="B315" s="341"/>
      <c r="C315" s="341"/>
      <c r="D315" s="341"/>
      <c r="E315" s="341"/>
      <c r="F315" s="341"/>
      <c r="G315" s="341"/>
      <c r="H315" s="341"/>
      <c r="I315" s="341"/>
      <c r="J315" s="341"/>
      <c r="K315" s="341"/>
      <c r="L315" s="342"/>
      <c r="M315" s="64"/>
      <c r="N315" s="114"/>
      <c r="O315" s="384"/>
      <c r="P315" s="384"/>
      <c r="Q315" s="384"/>
      <c r="R315" s="384"/>
      <c r="S315" s="384"/>
      <c r="T315" s="384"/>
      <c r="V315" s="191" t="s">
        <v>700</v>
      </c>
      <c r="W315" s="193" t="s">
        <v>701</v>
      </c>
      <c r="X315" s="193" t="s">
        <v>443</v>
      </c>
    </row>
    <row r="316" spans="1:32" s="39" customFormat="1" ht="30" customHeight="1">
      <c r="A316" s="385" t="str">
        <f>"Ugovorne strane suglasno utvrđuju da Cedent s osnove računa  broj "&amp;$C$26&amp;" od "&amp;TEXT($I$26,"DD.MM.YYYY")&amp; " godine ima potraživanja prema Fondu za zaštitu okoliša i energetsku učinkovitost u u  iznosu ugovorenog udjela Fonda u opravdanim troškovima izvedenih radova: _________________________________________ kn."</f>
        <v>Ugovorne strane suglasno utvrđuju da Cedent s osnove računa  broj  od 00.01.1900 godine ima potraživanja prema Fondu za zaštitu okoliša i energetsku učinkovitost u u  iznosu ugovorenog udjela Fonda u opravdanim troškovima izvedenih radova: _________________________________________ kn.</v>
      </c>
      <c r="B316" s="386"/>
      <c r="C316" s="386"/>
      <c r="D316" s="386"/>
      <c r="E316" s="386"/>
      <c r="F316" s="386"/>
      <c r="G316" s="386"/>
      <c r="H316" s="386"/>
      <c r="I316" s="386"/>
      <c r="J316" s="386"/>
      <c r="K316" s="386"/>
      <c r="L316" s="387"/>
      <c r="M316" s="172"/>
      <c r="N316" s="119"/>
      <c r="O316" s="384"/>
      <c r="P316" s="384"/>
      <c r="Q316" s="384"/>
      <c r="R316" s="384"/>
      <c r="S316" s="384"/>
      <c r="T316" s="384"/>
      <c r="V316" s="196" t="s">
        <v>702</v>
      </c>
      <c r="W316" s="192" t="s">
        <v>703</v>
      </c>
      <c r="X316" s="192" t="s">
        <v>443</v>
      </c>
    </row>
    <row r="317" spans="1:32" s="57" customFormat="1" ht="30" customHeight="1">
      <c r="A317" s="385"/>
      <c r="B317" s="386"/>
      <c r="C317" s="386"/>
      <c r="D317" s="386"/>
      <c r="E317" s="386"/>
      <c r="F317" s="386"/>
      <c r="G317" s="386"/>
      <c r="H317" s="386"/>
      <c r="I317" s="386"/>
      <c r="J317" s="386"/>
      <c r="K317" s="386"/>
      <c r="L317" s="387"/>
      <c r="M317" s="65"/>
      <c r="N317" s="120"/>
      <c r="O317" s="117"/>
      <c r="P317" s="118"/>
      <c r="Q317" s="58"/>
      <c r="V317" s="191" t="s">
        <v>704</v>
      </c>
      <c r="W317" s="193" t="s">
        <v>705</v>
      </c>
      <c r="X317" s="193" t="s">
        <v>443</v>
      </c>
    </row>
    <row r="318" spans="1:32" s="39" customFormat="1" ht="30" customHeight="1">
      <c r="A318" s="340" t="s">
        <v>1907</v>
      </c>
      <c r="B318" s="341"/>
      <c r="C318" s="341"/>
      <c r="D318" s="341"/>
      <c r="E318" s="341"/>
      <c r="F318" s="341"/>
      <c r="G318" s="341"/>
      <c r="H318" s="341"/>
      <c r="I318" s="341"/>
      <c r="J318" s="341"/>
      <c r="K318" s="341"/>
      <c r="L318" s="342"/>
      <c r="M318" s="64"/>
      <c r="N318" s="119"/>
      <c r="O318" s="115"/>
      <c r="P318" s="71"/>
      <c r="V318" s="191" t="s">
        <v>706</v>
      </c>
      <c r="W318" s="192" t="s">
        <v>707</v>
      </c>
      <c r="X318" s="192" t="s">
        <v>443</v>
      </c>
    </row>
    <row r="319" spans="1:32" s="39" customFormat="1" ht="167.25" customHeight="1">
      <c r="A319" s="346" t="s">
        <v>1908</v>
      </c>
      <c r="B319" s="347"/>
      <c r="C319" s="347"/>
      <c r="D319" s="347"/>
      <c r="E319" s="347"/>
      <c r="F319" s="347"/>
      <c r="G319" s="347"/>
      <c r="H319" s="347"/>
      <c r="I319" s="347"/>
      <c r="J319" s="347"/>
      <c r="K319" s="347"/>
      <c r="L319" s="348"/>
      <c r="M319" s="38"/>
      <c r="N319" s="121"/>
      <c r="O319" s="71"/>
      <c r="P319" s="71"/>
      <c r="V319" s="191" t="s">
        <v>708</v>
      </c>
      <c r="W319" s="193" t="s">
        <v>709</v>
      </c>
      <c r="X319" s="193" t="s">
        <v>437</v>
      </c>
    </row>
    <row r="320" spans="1:32" s="57" customFormat="1" ht="30" customHeight="1">
      <c r="A320" s="367" t="s">
        <v>1909</v>
      </c>
      <c r="B320" s="368"/>
      <c r="C320" s="368"/>
      <c r="D320" s="368"/>
      <c r="E320" s="368"/>
      <c r="F320" s="368"/>
      <c r="G320" s="368"/>
      <c r="H320" s="368"/>
      <c r="I320" s="368"/>
      <c r="J320" s="368"/>
      <c r="K320" s="368"/>
      <c r="L320" s="369"/>
      <c r="M320" s="55"/>
      <c r="N320" s="56"/>
      <c r="V320" s="191" t="s">
        <v>710</v>
      </c>
      <c r="W320" s="192" t="s">
        <v>13</v>
      </c>
      <c r="X320" s="192" t="s">
        <v>437</v>
      </c>
    </row>
    <row r="321" spans="1:24" s="39" customFormat="1" ht="32.25" customHeight="1">
      <c r="A321" s="346" t="str">
        <f>"Iznos iz članka 1. ovog Ugovora Cesus će uplatiti Cesionaru u korist žiro računa broj HR" &amp;$J$28&amp; " kod banke "&amp;$C$28&amp;"."</f>
        <v>Iznos iz članka 1. ovog Ugovora Cesus će uplatiti Cesionaru u korist žiro računa broj HR kod banke .</v>
      </c>
      <c r="B321" s="349"/>
      <c r="C321" s="349"/>
      <c r="D321" s="349"/>
      <c r="E321" s="349"/>
      <c r="F321" s="349"/>
      <c r="G321" s="349"/>
      <c r="H321" s="349"/>
      <c r="I321" s="349"/>
      <c r="J321" s="349"/>
      <c r="K321" s="349"/>
      <c r="L321" s="350"/>
      <c r="M321" s="38"/>
      <c r="N321" s="44"/>
      <c r="V321" s="191" t="s">
        <v>284</v>
      </c>
      <c r="W321" s="193" t="s">
        <v>709</v>
      </c>
      <c r="X321" s="193" t="s">
        <v>437</v>
      </c>
    </row>
    <row r="322" spans="1:24" s="39" customFormat="1" ht="21.75" customHeight="1">
      <c r="A322" s="372" t="s">
        <v>1910</v>
      </c>
      <c r="B322" s="347"/>
      <c r="C322" s="347"/>
      <c r="D322" s="347"/>
      <c r="E322" s="347"/>
      <c r="F322" s="347"/>
      <c r="G322" s="347"/>
      <c r="H322" s="347"/>
      <c r="I322" s="347"/>
      <c r="J322" s="347"/>
      <c r="K322" s="347"/>
      <c r="L322" s="348"/>
      <c r="M322" s="38"/>
      <c r="N322" s="44"/>
      <c r="V322" s="191" t="s">
        <v>285</v>
      </c>
      <c r="W322" s="192" t="s">
        <v>709</v>
      </c>
      <c r="X322" s="192" t="s">
        <v>437</v>
      </c>
    </row>
    <row r="323" spans="1:24" s="57" customFormat="1" ht="30" customHeight="1">
      <c r="A323" s="340" t="s">
        <v>1911</v>
      </c>
      <c r="B323" s="341"/>
      <c r="C323" s="341"/>
      <c r="D323" s="341"/>
      <c r="E323" s="341"/>
      <c r="F323" s="341"/>
      <c r="G323" s="341"/>
      <c r="H323" s="341"/>
      <c r="I323" s="341"/>
      <c r="J323" s="341"/>
      <c r="K323" s="341"/>
      <c r="L323" s="342"/>
      <c r="M323" s="55"/>
      <c r="N323" s="56"/>
      <c r="V323" s="191" t="s">
        <v>286</v>
      </c>
      <c r="W323" s="193" t="s">
        <v>709</v>
      </c>
      <c r="X323" s="193" t="s">
        <v>437</v>
      </c>
    </row>
    <row r="324" spans="1:24" s="39" customFormat="1" ht="30" customHeight="1">
      <c r="A324" s="343" t="s">
        <v>2055</v>
      </c>
      <c r="B324" s="344"/>
      <c r="C324" s="344"/>
      <c r="D324" s="344"/>
      <c r="E324" s="344"/>
      <c r="F324" s="344"/>
      <c r="G324" s="344"/>
      <c r="H324" s="344"/>
      <c r="I324" s="344"/>
      <c r="J324" s="344"/>
      <c r="K324" s="344"/>
      <c r="L324" s="345"/>
      <c r="M324" s="38"/>
      <c r="N324" s="44"/>
      <c r="V324" s="191" t="s">
        <v>287</v>
      </c>
      <c r="W324" s="192" t="s">
        <v>709</v>
      </c>
      <c r="X324" s="192" t="s">
        <v>437</v>
      </c>
    </row>
    <row r="325" spans="1:24" s="39" customFormat="1" ht="30" customHeight="1">
      <c r="A325" s="340" t="s">
        <v>1912</v>
      </c>
      <c r="B325" s="341"/>
      <c r="C325" s="341"/>
      <c r="D325" s="341"/>
      <c r="E325" s="341"/>
      <c r="F325" s="341"/>
      <c r="G325" s="341"/>
      <c r="H325" s="341"/>
      <c r="I325" s="341"/>
      <c r="J325" s="341"/>
      <c r="K325" s="341"/>
      <c r="L325" s="342"/>
      <c r="M325" s="38"/>
      <c r="N325" s="44"/>
      <c r="V325" s="191" t="s">
        <v>288</v>
      </c>
      <c r="W325" s="193" t="s">
        <v>709</v>
      </c>
      <c r="X325" s="193" t="s">
        <v>437</v>
      </c>
    </row>
    <row r="326" spans="1:24" s="57" customFormat="1" ht="118.5" customHeight="1">
      <c r="A326" s="346" t="s">
        <v>2056</v>
      </c>
      <c r="B326" s="349"/>
      <c r="C326" s="349"/>
      <c r="D326" s="349"/>
      <c r="E326" s="349"/>
      <c r="F326" s="349"/>
      <c r="G326" s="349"/>
      <c r="H326" s="349"/>
      <c r="I326" s="349"/>
      <c r="J326" s="349"/>
      <c r="K326" s="349"/>
      <c r="L326" s="350"/>
      <c r="M326" s="55"/>
      <c r="N326" s="56"/>
      <c r="V326" s="191" t="s">
        <v>289</v>
      </c>
      <c r="W326" s="192" t="s">
        <v>709</v>
      </c>
      <c r="X326" s="192" t="s">
        <v>437</v>
      </c>
    </row>
    <row r="327" spans="1:24" s="39" customFormat="1" ht="30" customHeight="1">
      <c r="A327" s="340" t="s">
        <v>1913</v>
      </c>
      <c r="B327" s="341"/>
      <c r="C327" s="341"/>
      <c r="D327" s="341"/>
      <c r="E327" s="341"/>
      <c r="F327" s="341"/>
      <c r="G327" s="341"/>
      <c r="H327" s="341"/>
      <c r="I327" s="341"/>
      <c r="J327" s="341"/>
      <c r="K327" s="341"/>
      <c r="L327" s="342"/>
      <c r="M327" s="38"/>
      <c r="N327" s="44"/>
      <c r="V327" s="191" t="s">
        <v>290</v>
      </c>
      <c r="W327" s="193" t="s">
        <v>709</v>
      </c>
      <c r="X327" s="193" t="s">
        <v>437</v>
      </c>
    </row>
    <row r="328" spans="1:24" s="39" customFormat="1" ht="95.25" customHeight="1" thickBot="1">
      <c r="A328" s="374" t="s">
        <v>1914</v>
      </c>
      <c r="B328" s="375"/>
      <c r="C328" s="375"/>
      <c r="D328" s="375"/>
      <c r="E328" s="375"/>
      <c r="F328" s="375"/>
      <c r="G328" s="375"/>
      <c r="H328" s="375"/>
      <c r="I328" s="375"/>
      <c r="J328" s="375"/>
      <c r="K328" s="375"/>
      <c r="L328" s="376"/>
      <c r="M328" s="38"/>
      <c r="N328" s="44"/>
      <c r="V328" s="191" t="s">
        <v>711</v>
      </c>
      <c r="W328" s="192" t="s">
        <v>712</v>
      </c>
      <c r="X328" s="192" t="s">
        <v>437</v>
      </c>
    </row>
    <row r="329" spans="1:24" s="39" customFormat="1" ht="30" customHeight="1">
      <c r="A329" s="184"/>
      <c r="B329" s="185"/>
      <c r="C329" s="185"/>
      <c r="D329" s="185"/>
      <c r="E329" s="185"/>
      <c r="F329" s="185"/>
      <c r="G329" s="185"/>
      <c r="H329" s="185"/>
      <c r="I329" s="185"/>
      <c r="J329" s="185"/>
      <c r="K329" s="185"/>
      <c r="L329" s="186"/>
      <c r="M329" s="38"/>
      <c r="N329" s="44"/>
      <c r="V329" s="196" t="s">
        <v>713</v>
      </c>
      <c r="W329" s="193" t="s">
        <v>714</v>
      </c>
      <c r="X329" s="193" t="s">
        <v>437</v>
      </c>
    </row>
    <row r="330" spans="1:24" s="57" customFormat="1" ht="30" customHeight="1">
      <c r="A330" s="367" t="s">
        <v>1915</v>
      </c>
      <c r="B330" s="368"/>
      <c r="C330" s="368"/>
      <c r="D330" s="368"/>
      <c r="E330" s="368"/>
      <c r="F330" s="368"/>
      <c r="G330" s="368"/>
      <c r="H330" s="368"/>
      <c r="I330" s="368"/>
      <c r="J330" s="368"/>
      <c r="K330" s="368"/>
      <c r="L330" s="369"/>
      <c r="M330" s="55"/>
      <c r="N330" s="56"/>
      <c r="V330" s="191" t="s">
        <v>715</v>
      </c>
      <c r="W330" s="192" t="s">
        <v>716</v>
      </c>
      <c r="X330" s="192" t="s">
        <v>437</v>
      </c>
    </row>
    <row r="331" spans="1:24" s="39" customFormat="1" ht="141" customHeight="1">
      <c r="A331" s="346" t="s">
        <v>2079</v>
      </c>
      <c r="B331" s="347"/>
      <c r="C331" s="347"/>
      <c r="D331" s="347"/>
      <c r="E331" s="347"/>
      <c r="F331" s="347"/>
      <c r="G331" s="347"/>
      <c r="H331" s="347"/>
      <c r="I331" s="347"/>
      <c r="J331" s="347"/>
      <c r="K331" s="347"/>
      <c r="L331" s="348"/>
      <c r="M331" s="38"/>
      <c r="N331" s="44"/>
      <c r="V331" s="191" t="s">
        <v>717</v>
      </c>
      <c r="W331" s="193" t="s">
        <v>718</v>
      </c>
      <c r="X331" s="193" t="s">
        <v>437</v>
      </c>
    </row>
    <row r="332" spans="1:24" s="39" customFormat="1" ht="29.25" customHeight="1">
      <c r="A332" s="340" t="s">
        <v>1916</v>
      </c>
      <c r="B332" s="341"/>
      <c r="C332" s="341"/>
      <c r="D332" s="341"/>
      <c r="E332" s="341"/>
      <c r="F332" s="341"/>
      <c r="G332" s="341"/>
      <c r="H332" s="341"/>
      <c r="I332" s="341"/>
      <c r="J332" s="341"/>
      <c r="K332" s="341"/>
      <c r="L332" s="342"/>
      <c r="M332" s="38"/>
      <c r="N332" s="44"/>
      <c r="V332" s="191" t="s">
        <v>719</v>
      </c>
      <c r="W332" s="192" t="s">
        <v>720</v>
      </c>
      <c r="X332" s="192" t="s">
        <v>437</v>
      </c>
    </row>
    <row r="333" spans="1:24" s="57" customFormat="1" ht="30" customHeight="1">
      <c r="A333" s="362" t="s">
        <v>1917</v>
      </c>
      <c r="B333" s="363"/>
      <c r="C333" s="363"/>
      <c r="D333" s="363"/>
      <c r="E333" s="363"/>
      <c r="F333" s="363"/>
      <c r="G333" s="363"/>
      <c r="H333" s="363"/>
      <c r="I333" s="363"/>
      <c r="J333" s="363"/>
      <c r="K333" s="363"/>
      <c r="L333" s="364"/>
      <c r="M333" s="55"/>
      <c r="N333" s="56"/>
      <c r="V333" s="191" t="s">
        <v>721</v>
      </c>
      <c r="W333" s="193" t="s">
        <v>722</v>
      </c>
      <c r="X333" s="193" t="s">
        <v>437</v>
      </c>
    </row>
    <row r="334" spans="1:24" s="39" customFormat="1" ht="30" customHeight="1">
      <c r="A334" s="340" t="s">
        <v>1918</v>
      </c>
      <c r="B334" s="341"/>
      <c r="C334" s="341"/>
      <c r="D334" s="341"/>
      <c r="E334" s="341"/>
      <c r="F334" s="341"/>
      <c r="G334" s="341"/>
      <c r="H334" s="341"/>
      <c r="I334" s="341"/>
      <c r="J334" s="341"/>
      <c r="K334" s="341"/>
      <c r="L334" s="342"/>
      <c r="M334" s="38"/>
      <c r="N334" s="44"/>
      <c r="V334" s="191" t="s">
        <v>723</v>
      </c>
      <c r="W334" s="192" t="s">
        <v>14</v>
      </c>
      <c r="X334" s="192" t="s">
        <v>437</v>
      </c>
    </row>
    <row r="335" spans="1:24" s="39" customFormat="1" ht="27.75" customHeight="1">
      <c r="A335" s="381" t="s">
        <v>2057</v>
      </c>
      <c r="B335" s="382"/>
      <c r="C335" s="382"/>
      <c r="D335" s="382"/>
      <c r="E335" s="382"/>
      <c r="F335" s="382"/>
      <c r="G335" s="382"/>
      <c r="H335" s="382"/>
      <c r="I335" s="382"/>
      <c r="J335" s="382"/>
      <c r="K335" s="382"/>
      <c r="L335" s="383"/>
      <c r="M335" s="38"/>
      <c r="N335" s="38"/>
      <c r="V335" s="191" t="s">
        <v>724</v>
      </c>
      <c r="W335" s="193" t="s">
        <v>725</v>
      </c>
      <c r="X335" s="193" t="s">
        <v>437</v>
      </c>
    </row>
    <row r="336" spans="1:24" s="39" customFormat="1" ht="30" customHeight="1">
      <c r="A336" s="134"/>
      <c r="B336" s="132"/>
      <c r="C336" s="61"/>
      <c r="D336" s="61"/>
      <c r="E336" s="61"/>
      <c r="F336" s="61"/>
      <c r="G336" s="61"/>
      <c r="H336" s="61"/>
      <c r="I336" s="61"/>
      <c r="J336" s="61"/>
      <c r="K336" s="61"/>
      <c r="L336" s="144"/>
      <c r="M336" s="38"/>
      <c r="N336" s="44"/>
      <c r="V336" s="191" t="s">
        <v>726</v>
      </c>
      <c r="W336" s="192" t="s">
        <v>727</v>
      </c>
      <c r="X336" s="192" t="s">
        <v>437</v>
      </c>
    </row>
    <row r="337" spans="1:32" s="57" customFormat="1" ht="139.5" customHeight="1">
      <c r="A337" s="373" t="s">
        <v>1919</v>
      </c>
      <c r="B337" s="354"/>
      <c r="C337" s="354"/>
      <c r="D337" s="354" t="s">
        <v>1921</v>
      </c>
      <c r="E337" s="354"/>
      <c r="F337" s="354"/>
      <c r="G337" s="354"/>
      <c r="H337" s="354"/>
      <c r="I337" s="354" t="s">
        <v>1922</v>
      </c>
      <c r="J337" s="354"/>
      <c r="K337" s="354"/>
      <c r="L337" s="355"/>
      <c r="M337" s="55"/>
      <c r="N337" s="56"/>
      <c r="V337" s="195" t="s">
        <v>728</v>
      </c>
      <c r="W337" s="193" t="s">
        <v>729</v>
      </c>
      <c r="X337" s="193" t="s">
        <v>437</v>
      </c>
    </row>
    <row r="338" spans="1:32" s="39" customFormat="1" ht="239.25" customHeight="1">
      <c r="A338" s="154" t="s">
        <v>1920</v>
      </c>
      <c r="B338" s="163"/>
      <c r="C338" s="53"/>
      <c r="D338" s="53"/>
      <c r="E338" s="53"/>
      <c r="F338" s="53"/>
      <c r="G338" s="53"/>
      <c r="H338" s="53"/>
      <c r="I338" s="53"/>
      <c r="J338" s="53"/>
      <c r="K338" s="53"/>
      <c r="L338" s="145"/>
      <c r="M338" s="38"/>
      <c r="N338" s="44"/>
      <c r="V338" s="196" t="s">
        <v>730</v>
      </c>
      <c r="W338" s="192" t="s">
        <v>731</v>
      </c>
      <c r="X338" s="192" t="s">
        <v>437</v>
      </c>
    </row>
    <row r="339" spans="1:32" s="39" customFormat="1" ht="409.5" customHeight="1" thickBot="1">
      <c r="A339" s="156"/>
      <c r="B339" s="164"/>
      <c r="C339" s="146"/>
      <c r="D339" s="146"/>
      <c r="E339" s="146"/>
      <c r="F339" s="146"/>
      <c r="G339" s="146"/>
      <c r="H339" s="146"/>
      <c r="I339" s="146"/>
      <c r="J339" s="146"/>
      <c r="K339" s="146"/>
      <c r="L339" s="147"/>
      <c r="M339" s="38"/>
      <c r="N339" s="38"/>
      <c r="V339" s="191" t="s">
        <v>732</v>
      </c>
      <c r="W339" s="193" t="s">
        <v>15</v>
      </c>
      <c r="X339" s="193" t="s">
        <v>437</v>
      </c>
    </row>
    <row r="340" spans="1:32" s="39" customFormat="1" ht="60" customHeight="1" thickBot="1">
      <c r="A340" s="297" t="s">
        <v>1975</v>
      </c>
      <c r="B340" s="298"/>
      <c r="C340" s="298"/>
      <c r="D340" s="298"/>
      <c r="E340" s="298"/>
      <c r="F340" s="298"/>
      <c r="G340" s="298"/>
      <c r="H340" s="298"/>
      <c r="I340" s="298"/>
      <c r="J340" s="298"/>
      <c r="K340" s="298"/>
      <c r="L340" s="299"/>
      <c r="M340" s="38"/>
      <c r="N340" s="38"/>
      <c r="S340" s="200"/>
      <c r="T340" s="200"/>
      <c r="U340" s="200"/>
      <c r="V340" s="191" t="s">
        <v>733</v>
      </c>
      <c r="W340" s="192" t="s">
        <v>16</v>
      </c>
      <c r="X340" s="192" t="s">
        <v>437</v>
      </c>
      <c r="Y340" s="200"/>
      <c r="Z340" s="200"/>
      <c r="AA340" s="200"/>
      <c r="AB340" s="200"/>
      <c r="AC340" s="200"/>
      <c r="AD340" s="200"/>
      <c r="AE340" s="200"/>
      <c r="AF340" s="200"/>
    </row>
    <row r="341" spans="1:32" s="39" customFormat="1" ht="50.1" customHeight="1">
      <c r="A341" s="351" t="s">
        <v>2058</v>
      </c>
      <c r="B341" s="352"/>
      <c r="C341" s="352"/>
      <c r="D341" s="352"/>
      <c r="E341" s="352"/>
      <c r="F341" s="352"/>
      <c r="G341" s="352"/>
      <c r="H341" s="352"/>
      <c r="I341" s="352"/>
      <c r="J341" s="352"/>
      <c r="K341" s="352"/>
      <c r="L341" s="353"/>
      <c r="M341" s="38"/>
      <c r="N341" s="112"/>
      <c r="O341" s="71"/>
      <c r="P341" s="113"/>
      <c r="R341" s="218" t="s">
        <v>2063</v>
      </c>
      <c r="S341" s="200"/>
      <c r="T341" s="200"/>
      <c r="U341" s="200"/>
      <c r="V341" s="196" t="s">
        <v>734</v>
      </c>
      <c r="W341" s="193" t="s">
        <v>735</v>
      </c>
      <c r="X341" s="193" t="s">
        <v>437</v>
      </c>
      <c r="Y341" s="200"/>
      <c r="Z341" s="200"/>
      <c r="AA341" s="200"/>
      <c r="AB341" s="200"/>
      <c r="AC341" s="200"/>
      <c r="AD341" s="200"/>
      <c r="AE341" s="200"/>
      <c r="AF341" s="200"/>
    </row>
    <row r="342" spans="1:32" s="39" customFormat="1" ht="47.25" customHeight="1">
      <c r="A342" s="356" t="str">
        <f>IF($C$29="","NIJE POTREBNO ISPISIVATI!!!","")</f>
        <v>NIJE POTREBNO ISPISIVATI!!!</v>
      </c>
      <c r="B342" s="357"/>
      <c r="C342" s="357"/>
      <c r="D342" s="357"/>
      <c r="E342" s="357"/>
      <c r="F342" s="357"/>
      <c r="G342" s="357"/>
      <c r="H342" s="357"/>
      <c r="I342" s="357"/>
      <c r="J342" s="357"/>
      <c r="K342" s="357"/>
      <c r="L342" s="358"/>
      <c r="M342" s="38"/>
      <c r="N342" s="112"/>
      <c r="O342" s="71"/>
      <c r="P342" s="113"/>
      <c r="V342" s="196" t="s">
        <v>736</v>
      </c>
      <c r="W342" s="192" t="s">
        <v>737</v>
      </c>
      <c r="X342" s="192" t="s">
        <v>437</v>
      </c>
    </row>
    <row r="343" spans="1:32" s="39" customFormat="1" ht="81.75" customHeight="1">
      <c r="A343" s="359" t="str">
        <f>$C$4&amp;" "&amp;$C$5&amp;" (OIB: "&amp;$C$6&amp; "), " &amp;$C$7&amp;", "&amp;$C$9&amp;" "&amp;$F$9&amp; ", kao Ustupitelj (vjerovnik), u daljnjem tekstu: Cedent 
i 
Fond za zaštitu okoliša i energetsku učinkovitost (OIB:85828625994), Radnička cesta 80, 10000 Zagreb, kao Dužnik kojeg zastupa Sven Müller, u daljnjem tekstu: Cesus
i"</f>
        <v>0 0 (OIB: 0), 0, 0 , kao Ustupitelj (vjerovnik), u daljnjem tekstu: Cedent 
i 
Fond za zaštitu okoliša i energetsku učinkovitost (OIB:85828625994), Radnička cesta 80, 10000 Zagreb, kao Dužnik kojeg zastupa Sven Müller, u daljnjem tekstu: Cesus
i</v>
      </c>
      <c r="B343" s="360"/>
      <c r="C343" s="360"/>
      <c r="D343" s="360"/>
      <c r="E343" s="360"/>
      <c r="F343" s="360"/>
      <c r="G343" s="360"/>
      <c r="H343" s="360"/>
      <c r="I343" s="360"/>
      <c r="J343" s="360"/>
      <c r="K343" s="360"/>
      <c r="L343" s="361"/>
      <c r="M343" s="64"/>
      <c r="N343" s="114"/>
      <c r="O343" s="115"/>
      <c r="P343" s="113"/>
      <c r="V343" s="191" t="s">
        <v>738</v>
      </c>
      <c r="W343" s="193" t="s">
        <v>739</v>
      </c>
      <c r="X343" s="193" t="s">
        <v>437</v>
      </c>
    </row>
    <row r="344" spans="1:32" s="39" customFormat="1" ht="58.5" customHeight="1">
      <c r="A344" s="359" t="str">
        <f>$C$29&amp;" (OIB:"&amp;$K$29&amp;"), "&amp;$C$30&amp;", "&amp;$I$30&amp;" "&amp;$K$30&amp;", kao Primatelj (novi vjerovnik) kojeg zastupa "&amp;$G$29&amp;" (u daljnjem tekstu: Cesionar)"</f>
        <v xml:space="preserve"> (OIB:), ,  , kao Primatelj (novi vjerovnik) kojeg zastupa  (u daljnjem tekstu: Cesionar)</v>
      </c>
      <c r="B344" s="360"/>
      <c r="C344" s="360"/>
      <c r="D344" s="360"/>
      <c r="E344" s="360"/>
      <c r="F344" s="360"/>
      <c r="G344" s="360"/>
      <c r="H344" s="360"/>
      <c r="I344" s="360"/>
      <c r="J344" s="360"/>
      <c r="K344" s="360"/>
      <c r="L344" s="361"/>
      <c r="M344" s="64"/>
      <c r="N344" s="114"/>
      <c r="O344" s="388"/>
      <c r="P344" s="388"/>
      <c r="Q344" s="388"/>
      <c r="R344" s="388"/>
      <c r="S344" s="388"/>
      <c r="T344" s="388"/>
      <c r="V344" s="191" t="s">
        <v>740</v>
      </c>
      <c r="W344" s="192" t="s">
        <v>741</v>
      </c>
      <c r="X344" s="192" t="s">
        <v>437</v>
      </c>
    </row>
    <row r="345" spans="1:32" s="39" customFormat="1" ht="17.25" customHeight="1">
      <c r="A345" s="389" t="str">
        <f ca="1">"Sklopili su u mjestu "&amp;$B$49&amp;" dana " &amp;TEXT($E$49,"DD.MM.YYYY") &amp; " sljedeći"</f>
        <v>Sklopili su u mjestu , dana 04.05.2015 sljedeći</v>
      </c>
      <c r="B345" s="390"/>
      <c r="C345" s="390"/>
      <c r="D345" s="390"/>
      <c r="E345" s="181"/>
      <c r="F345" s="182"/>
      <c r="G345" s="182"/>
      <c r="H345" s="182"/>
      <c r="I345" s="182"/>
      <c r="J345" s="182"/>
      <c r="K345" s="182"/>
      <c r="L345" s="183"/>
      <c r="M345" s="64"/>
      <c r="N345" s="114"/>
      <c r="O345" s="115"/>
      <c r="P345" s="113"/>
      <c r="V345" s="191" t="s">
        <v>742</v>
      </c>
      <c r="W345" s="193" t="s">
        <v>743</v>
      </c>
      <c r="X345" s="193" t="s">
        <v>437</v>
      </c>
    </row>
    <row r="346" spans="1:32" s="39" customFormat="1" ht="39.950000000000003" customHeight="1">
      <c r="A346" s="391" t="s">
        <v>1903</v>
      </c>
      <c r="B346" s="392"/>
      <c r="C346" s="392"/>
      <c r="D346" s="392"/>
      <c r="E346" s="392"/>
      <c r="F346" s="392"/>
      <c r="G346" s="392"/>
      <c r="H346" s="392"/>
      <c r="I346" s="392"/>
      <c r="J346" s="392"/>
      <c r="K346" s="392"/>
      <c r="L346" s="393"/>
      <c r="M346" s="64"/>
      <c r="N346" s="114"/>
      <c r="O346" s="115"/>
      <c r="P346" s="113"/>
      <c r="V346" s="191" t="s">
        <v>744</v>
      </c>
      <c r="W346" s="192" t="s">
        <v>745</v>
      </c>
      <c r="X346" s="192" t="s">
        <v>437</v>
      </c>
    </row>
    <row r="347" spans="1:32" s="39" customFormat="1" ht="30" customHeight="1">
      <c r="A347" s="340" t="s">
        <v>1904</v>
      </c>
      <c r="B347" s="341"/>
      <c r="C347" s="341"/>
      <c r="D347" s="341"/>
      <c r="E347" s="341"/>
      <c r="F347" s="341"/>
      <c r="G347" s="341"/>
      <c r="H347" s="341"/>
      <c r="I347" s="341"/>
      <c r="J347" s="341"/>
      <c r="K347" s="341"/>
      <c r="L347" s="342"/>
      <c r="M347" s="64"/>
      <c r="N347" s="114"/>
      <c r="O347" s="115"/>
      <c r="P347" s="113"/>
      <c r="V347" s="195" t="s">
        <v>746</v>
      </c>
      <c r="W347" s="193" t="s">
        <v>747</v>
      </c>
      <c r="X347" s="193" t="s">
        <v>437</v>
      </c>
    </row>
    <row r="348" spans="1:32" s="57" customFormat="1" ht="32.1" customHeight="1">
      <c r="A348" s="394" t="s">
        <v>1905</v>
      </c>
      <c r="B348" s="395"/>
      <c r="C348" s="395"/>
      <c r="D348" s="395"/>
      <c r="E348" s="395"/>
      <c r="F348" s="395"/>
      <c r="G348" s="395"/>
      <c r="H348" s="395"/>
      <c r="I348" s="395"/>
      <c r="J348" s="395"/>
      <c r="K348" s="395"/>
      <c r="L348" s="396"/>
      <c r="M348" s="130"/>
      <c r="N348" s="116"/>
      <c r="O348" s="384"/>
      <c r="P348" s="384"/>
      <c r="Q348" s="384"/>
      <c r="R348" s="384"/>
      <c r="S348" s="384"/>
      <c r="T348" s="384"/>
      <c r="V348" s="195" t="s">
        <v>748</v>
      </c>
      <c r="W348" s="192" t="s">
        <v>749</v>
      </c>
      <c r="X348" s="192" t="s">
        <v>437</v>
      </c>
    </row>
    <row r="349" spans="1:32" s="39" customFormat="1" ht="30" customHeight="1">
      <c r="A349" s="340" t="s">
        <v>1906</v>
      </c>
      <c r="B349" s="341"/>
      <c r="C349" s="341"/>
      <c r="D349" s="341"/>
      <c r="E349" s="341"/>
      <c r="F349" s="341"/>
      <c r="G349" s="341"/>
      <c r="H349" s="341"/>
      <c r="I349" s="341"/>
      <c r="J349" s="341"/>
      <c r="K349" s="341"/>
      <c r="L349" s="342"/>
      <c r="M349" s="64"/>
      <c r="N349" s="114"/>
      <c r="O349" s="384"/>
      <c r="P349" s="384"/>
      <c r="Q349" s="384"/>
      <c r="R349" s="384"/>
      <c r="S349" s="384"/>
      <c r="T349" s="384"/>
      <c r="V349" s="195" t="s">
        <v>750</v>
      </c>
      <c r="W349" s="193" t="s">
        <v>751</v>
      </c>
      <c r="X349" s="193" t="s">
        <v>437</v>
      </c>
    </row>
    <row r="350" spans="1:32" s="39" customFormat="1" ht="30" customHeight="1">
      <c r="A350" s="385" t="str">
        <f>"Ugovorne strane suglasno utvrđuju da Cedent s osnove računa broj "&amp;$C$31&amp;" od "&amp;TEXT($I$31,"DD.MM.YYYY")&amp; " godine ima potraživanja prema Fondu za zaštitu okoliša i energetsku učinkovitost u u  iznosu ugovorenog udjela Fonda u opravdanim troškovima izvedenih radova: _________________________________________ kn."</f>
        <v>Ugovorne strane suglasno utvrđuju da Cedent s osnove računa broj  od 00.01.1900 godine ima potraživanja prema Fondu za zaštitu okoliša i energetsku učinkovitost u u  iznosu ugovorenog udjela Fonda u opravdanim troškovima izvedenih radova: _________________________________________ kn.</v>
      </c>
      <c r="B350" s="386"/>
      <c r="C350" s="386"/>
      <c r="D350" s="386"/>
      <c r="E350" s="386"/>
      <c r="F350" s="386"/>
      <c r="G350" s="386"/>
      <c r="H350" s="386"/>
      <c r="I350" s="386"/>
      <c r="J350" s="386"/>
      <c r="K350" s="386"/>
      <c r="L350" s="387"/>
      <c r="M350" s="172"/>
      <c r="N350" s="119"/>
      <c r="O350" s="384"/>
      <c r="P350" s="384"/>
      <c r="Q350" s="384"/>
      <c r="R350" s="384"/>
      <c r="S350" s="384"/>
      <c r="T350" s="384"/>
      <c r="V350" s="195" t="s">
        <v>752</v>
      </c>
      <c r="W350" s="192" t="s">
        <v>753</v>
      </c>
      <c r="X350" s="192" t="s">
        <v>437</v>
      </c>
    </row>
    <row r="351" spans="1:32" s="57" customFormat="1" ht="30" customHeight="1">
      <c r="A351" s="385"/>
      <c r="B351" s="386"/>
      <c r="C351" s="386"/>
      <c r="D351" s="386"/>
      <c r="E351" s="386"/>
      <c r="F351" s="386"/>
      <c r="G351" s="386"/>
      <c r="H351" s="386"/>
      <c r="I351" s="386"/>
      <c r="J351" s="386"/>
      <c r="K351" s="386"/>
      <c r="L351" s="387"/>
      <c r="M351" s="65"/>
      <c r="N351" s="120"/>
      <c r="O351" s="117"/>
      <c r="P351" s="118"/>
      <c r="Q351" s="58"/>
      <c r="V351" s="195" t="s">
        <v>754</v>
      </c>
      <c r="W351" s="193" t="s">
        <v>755</v>
      </c>
      <c r="X351" s="193" t="s">
        <v>437</v>
      </c>
    </row>
    <row r="352" spans="1:32" s="39" customFormat="1" ht="30" customHeight="1">
      <c r="A352" s="340" t="s">
        <v>1907</v>
      </c>
      <c r="B352" s="341"/>
      <c r="C352" s="341"/>
      <c r="D352" s="341"/>
      <c r="E352" s="341"/>
      <c r="F352" s="341"/>
      <c r="G352" s="341"/>
      <c r="H352" s="341"/>
      <c r="I352" s="341"/>
      <c r="J352" s="341"/>
      <c r="K352" s="341"/>
      <c r="L352" s="342"/>
      <c r="M352" s="64"/>
      <c r="N352" s="119"/>
      <c r="O352" s="115"/>
      <c r="P352" s="71"/>
      <c r="V352" s="195" t="s">
        <v>756</v>
      </c>
      <c r="W352" s="192" t="s">
        <v>757</v>
      </c>
      <c r="X352" s="192" t="s">
        <v>437</v>
      </c>
    </row>
    <row r="353" spans="1:24" s="39" customFormat="1" ht="167.25" customHeight="1">
      <c r="A353" s="346" t="s">
        <v>1908</v>
      </c>
      <c r="B353" s="347"/>
      <c r="C353" s="347"/>
      <c r="D353" s="347"/>
      <c r="E353" s="347"/>
      <c r="F353" s="347"/>
      <c r="G353" s="347"/>
      <c r="H353" s="347"/>
      <c r="I353" s="347"/>
      <c r="J353" s="347"/>
      <c r="K353" s="347"/>
      <c r="L353" s="348"/>
      <c r="M353" s="38"/>
      <c r="N353" s="121"/>
      <c r="O353" s="71"/>
      <c r="P353" s="71"/>
      <c r="V353" s="195" t="s">
        <v>758</v>
      </c>
      <c r="W353" s="193" t="s">
        <v>759</v>
      </c>
      <c r="X353" s="193" t="s">
        <v>437</v>
      </c>
    </row>
    <row r="354" spans="1:24" s="57" customFormat="1" ht="30" customHeight="1">
      <c r="A354" s="367" t="s">
        <v>1909</v>
      </c>
      <c r="B354" s="368"/>
      <c r="C354" s="368"/>
      <c r="D354" s="368"/>
      <c r="E354" s="368"/>
      <c r="F354" s="368"/>
      <c r="G354" s="368"/>
      <c r="H354" s="368"/>
      <c r="I354" s="368"/>
      <c r="J354" s="368"/>
      <c r="K354" s="368"/>
      <c r="L354" s="369"/>
      <c r="M354" s="55"/>
      <c r="N354" s="56"/>
      <c r="V354" s="195" t="s">
        <v>760</v>
      </c>
      <c r="W354" s="192" t="s">
        <v>761</v>
      </c>
      <c r="X354" s="192" t="s">
        <v>437</v>
      </c>
    </row>
    <row r="355" spans="1:24" s="39" customFormat="1" ht="32.25" customHeight="1">
      <c r="A355" s="346" t="str">
        <f>"Iznos iz članka 1. ovog Ugovora Cesus će uplatiti Cesionaru u korist žiro računa broj HR" &amp;$J$33&amp; " kod banke "&amp;$C$33&amp;"."</f>
        <v>Iznos iz članka 1. ovog Ugovora Cesus će uplatiti Cesionaru u korist žiro računa broj HR kod banke .</v>
      </c>
      <c r="B355" s="349"/>
      <c r="C355" s="349"/>
      <c r="D355" s="349"/>
      <c r="E355" s="349"/>
      <c r="F355" s="349"/>
      <c r="G355" s="349"/>
      <c r="H355" s="349"/>
      <c r="I355" s="349"/>
      <c r="J355" s="349"/>
      <c r="K355" s="349"/>
      <c r="L355" s="350"/>
      <c r="M355" s="38"/>
      <c r="N355" s="44"/>
      <c r="V355" s="195" t="s">
        <v>762</v>
      </c>
      <c r="W355" s="193" t="s">
        <v>763</v>
      </c>
      <c r="X355" s="193" t="s">
        <v>437</v>
      </c>
    </row>
    <row r="356" spans="1:24" s="39" customFormat="1" ht="21.75" customHeight="1">
      <c r="A356" s="372" t="s">
        <v>1910</v>
      </c>
      <c r="B356" s="347"/>
      <c r="C356" s="347"/>
      <c r="D356" s="347"/>
      <c r="E356" s="347"/>
      <c r="F356" s="347"/>
      <c r="G356" s="347"/>
      <c r="H356" s="347"/>
      <c r="I356" s="347"/>
      <c r="J356" s="347"/>
      <c r="K356" s="347"/>
      <c r="L356" s="348"/>
      <c r="M356" s="38"/>
      <c r="N356" s="44"/>
      <c r="V356" s="195" t="s">
        <v>764</v>
      </c>
      <c r="W356" s="192" t="s">
        <v>765</v>
      </c>
      <c r="X356" s="192" t="s">
        <v>437</v>
      </c>
    </row>
    <row r="357" spans="1:24" s="57" customFormat="1" ht="30" customHeight="1">
      <c r="A357" s="340" t="s">
        <v>1911</v>
      </c>
      <c r="B357" s="341"/>
      <c r="C357" s="341"/>
      <c r="D357" s="341"/>
      <c r="E357" s="341"/>
      <c r="F357" s="341"/>
      <c r="G357" s="341"/>
      <c r="H357" s="341"/>
      <c r="I357" s="341"/>
      <c r="J357" s="341"/>
      <c r="K357" s="341"/>
      <c r="L357" s="342"/>
      <c r="M357" s="55"/>
      <c r="N357" s="56"/>
      <c r="V357" s="191" t="s">
        <v>766</v>
      </c>
      <c r="W357" s="193" t="s">
        <v>767</v>
      </c>
      <c r="X357" s="193" t="s">
        <v>431</v>
      </c>
    </row>
    <row r="358" spans="1:24" s="39" customFormat="1" ht="30" customHeight="1">
      <c r="A358" s="343" t="s">
        <v>2055</v>
      </c>
      <c r="B358" s="344"/>
      <c r="C358" s="344"/>
      <c r="D358" s="344"/>
      <c r="E358" s="344"/>
      <c r="F358" s="344"/>
      <c r="G358" s="344"/>
      <c r="H358" s="344"/>
      <c r="I358" s="344"/>
      <c r="J358" s="344"/>
      <c r="K358" s="344"/>
      <c r="L358" s="345"/>
      <c r="M358" s="38"/>
      <c r="N358" s="44"/>
      <c r="V358" s="191" t="s">
        <v>291</v>
      </c>
      <c r="W358" s="192" t="s">
        <v>767</v>
      </c>
      <c r="X358" s="192" t="s">
        <v>431</v>
      </c>
    </row>
    <row r="359" spans="1:24" s="39" customFormat="1" ht="30" customHeight="1">
      <c r="A359" s="340" t="s">
        <v>1912</v>
      </c>
      <c r="B359" s="341"/>
      <c r="C359" s="341"/>
      <c r="D359" s="341"/>
      <c r="E359" s="341"/>
      <c r="F359" s="341"/>
      <c r="G359" s="341"/>
      <c r="H359" s="341"/>
      <c r="I359" s="341"/>
      <c r="J359" s="341"/>
      <c r="K359" s="341"/>
      <c r="L359" s="342"/>
      <c r="M359" s="38"/>
      <c r="N359" s="44"/>
      <c r="V359" s="191" t="s">
        <v>292</v>
      </c>
      <c r="W359" s="193" t="s">
        <v>767</v>
      </c>
      <c r="X359" s="193" t="s">
        <v>431</v>
      </c>
    </row>
    <row r="360" spans="1:24" s="57" customFormat="1" ht="118.5" customHeight="1">
      <c r="A360" s="346" t="s">
        <v>2056</v>
      </c>
      <c r="B360" s="349"/>
      <c r="C360" s="349"/>
      <c r="D360" s="349"/>
      <c r="E360" s="349"/>
      <c r="F360" s="349"/>
      <c r="G360" s="349"/>
      <c r="H360" s="349"/>
      <c r="I360" s="349"/>
      <c r="J360" s="349"/>
      <c r="K360" s="349"/>
      <c r="L360" s="350"/>
      <c r="M360" s="55"/>
      <c r="N360" s="56"/>
      <c r="V360" s="191" t="s">
        <v>293</v>
      </c>
      <c r="W360" s="192" t="s">
        <v>767</v>
      </c>
      <c r="X360" s="192" t="s">
        <v>431</v>
      </c>
    </row>
    <row r="361" spans="1:24" s="39" customFormat="1" ht="30" customHeight="1">
      <c r="A361" s="340" t="s">
        <v>1913</v>
      </c>
      <c r="B361" s="341"/>
      <c r="C361" s="341"/>
      <c r="D361" s="341"/>
      <c r="E361" s="341"/>
      <c r="F361" s="341"/>
      <c r="G361" s="341"/>
      <c r="H361" s="341"/>
      <c r="I361" s="341"/>
      <c r="J361" s="341"/>
      <c r="K361" s="341"/>
      <c r="L361" s="342"/>
      <c r="M361" s="38"/>
      <c r="N361" s="44"/>
      <c r="V361" s="191" t="s">
        <v>294</v>
      </c>
      <c r="W361" s="193" t="s">
        <v>767</v>
      </c>
      <c r="X361" s="193" t="s">
        <v>431</v>
      </c>
    </row>
    <row r="362" spans="1:24" s="39" customFormat="1" ht="95.25" customHeight="1" thickBot="1">
      <c r="A362" s="374" t="s">
        <v>1914</v>
      </c>
      <c r="B362" s="375"/>
      <c r="C362" s="375"/>
      <c r="D362" s="375"/>
      <c r="E362" s="375"/>
      <c r="F362" s="375"/>
      <c r="G362" s="375"/>
      <c r="H362" s="375"/>
      <c r="I362" s="375"/>
      <c r="J362" s="375"/>
      <c r="K362" s="375"/>
      <c r="L362" s="376"/>
      <c r="M362" s="38"/>
      <c r="N362" s="44"/>
      <c r="V362" s="191" t="s">
        <v>295</v>
      </c>
      <c r="W362" s="192" t="s">
        <v>767</v>
      </c>
      <c r="X362" s="192" t="s">
        <v>431</v>
      </c>
    </row>
    <row r="363" spans="1:24" s="39" customFormat="1" ht="30" customHeight="1">
      <c r="A363" s="184"/>
      <c r="B363" s="185"/>
      <c r="C363" s="185"/>
      <c r="D363" s="185"/>
      <c r="E363" s="185"/>
      <c r="F363" s="185"/>
      <c r="G363" s="185"/>
      <c r="H363" s="185"/>
      <c r="I363" s="185"/>
      <c r="J363" s="185"/>
      <c r="K363" s="185"/>
      <c r="L363" s="186"/>
      <c r="M363" s="38"/>
      <c r="N363" s="44"/>
      <c r="V363" s="191" t="s">
        <v>768</v>
      </c>
      <c r="W363" s="193" t="s">
        <v>769</v>
      </c>
      <c r="X363" s="193" t="s">
        <v>431</v>
      </c>
    </row>
    <row r="364" spans="1:24" s="57" customFormat="1" ht="30" customHeight="1">
      <c r="A364" s="367" t="s">
        <v>1915</v>
      </c>
      <c r="B364" s="368"/>
      <c r="C364" s="368"/>
      <c r="D364" s="368"/>
      <c r="E364" s="368"/>
      <c r="F364" s="368"/>
      <c r="G364" s="368"/>
      <c r="H364" s="368"/>
      <c r="I364" s="368"/>
      <c r="J364" s="368"/>
      <c r="K364" s="368"/>
      <c r="L364" s="369"/>
      <c r="M364" s="55"/>
      <c r="N364" s="56"/>
      <c r="V364" s="191" t="s">
        <v>770</v>
      </c>
      <c r="W364" s="192" t="s">
        <v>771</v>
      </c>
      <c r="X364" s="192" t="s">
        <v>431</v>
      </c>
    </row>
    <row r="365" spans="1:24" s="39" customFormat="1" ht="141" customHeight="1">
      <c r="A365" s="346" t="s">
        <v>2079</v>
      </c>
      <c r="B365" s="347"/>
      <c r="C365" s="347"/>
      <c r="D365" s="347"/>
      <c r="E365" s="347"/>
      <c r="F365" s="347"/>
      <c r="G365" s="347"/>
      <c r="H365" s="347"/>
      <c r="I365" s="347"/>
      <c r="J365" s="347"/>
      <c r="K365" s="347"/>
      <c r="L365" s="348"/>
      <c r="M365" s="38"/>
      <c r="N365" s="44"/>
      <c r="V365" s="191" t="s">
        <v>772</v>
      </c>
      <c r="W365" s="193" t="s">
        <v>17</v>
      </c>
      <c r="X365" s="193" t="s">
        <v>431</v>
      </c>
    </row>
    <row r="366" spans="1:24" s="39" customFormat="1" ht="29.25" customHeight="1">
      <c r="A366" s="340" t="s">
        <v>1916</v>
      </c>
      <c r="B366" s="341"/>
      <c r="C366" s="341"/>
      <c r="D366" s="341"/>
      <c r="E366" s="341"/>
      <c r="F366" s="341"/>
      <c r="G366" s="341"/>
      <c r="H366" s="341"/>
      <c r="I366" s="341"/>
      <c r="J366" s="341"/>
      <c r="K366" s="341"/>
      <c r="L366" s="342"/>
      <c r="M366" s="38"/>
      <c r="N366" s="44"/>
      <c r="V366" s="191" t="s">
        <v>773</v>
      </c>
      <c r="W366" s="192" t="s">
        <v>18</v>
      </c>
      <c r="X366" s="192" t="s">
        <v>431</v>
      </c>
    </row>
    <row r="367" spans="1:24" s="57" customFormat="1" ht="30" customHeight="1">
      <c r="A367" s="362" t="s">
        <v>1917</v>
      </c>
      <c r="B367" s="363"/>
      <c r="C367" s="363"/>
      <c r="D367" s="363"/>
      <c r="E367" s="363"/>
      <c r="F367" s="363"/>
      <c r="G367" s="363"/>
      <c r="H367" s="363"/>
      <c r="I367" s="363"/>
      <c r="J367" s="363"/>
      <c r="K367" s="363"/>
      <c r="L367" s="364"/>
      <c r="M367" s="55"/>
      <c r="N367" s="56"/>
      <c r="V367" s="195" t="s">
        <v>774</v>
      </c>
      <c r="W367" s="193" t="s">
        <v>775</v>
      </c>
      <c r="X367" s="193" t="s">
        <v>431</v>
      </c>
    </row>
    <row r="368" spans="1:24" s="39" customFormat="1" ht="30" customHeight="1">
      <c r="A368" s="340" t="s">
        <v>1918</v>
      </c>
      <c r="B368" s="341"/>
      <c r="C368" s="341"/>
      <c r="D368" s="341"/>
      <c r="E368" s="341"/>
      <c r="F368" s="341"/>
      <c r="G368" s="341"/>
      <c r="H368" s="341"/>
      <c r="I368" s="341"/>
      <c r="J368" s="341"/>
      <c r="K368" s="341"/>
      <c r="L368" s="342"/>
      <c r="M368" s="38"/>
      <c r="N368" s="44"/>
      <c r="V368" s="191" t="s">
        <v>776</v>
      </c>
      <c r="W368" s="192" t="s">
        <v>777</v>
      </c>
      <c r="X368" s="192" t="s">
        <v>431</v>
      </c>
    </row>
    <row r="369" spans="1:32" s="39" customFormat="1" ht="27.75" customHeight="1">
      <c r="A369" s="381" t="s">
        <v>2057</v>
      </c>
      <c r="B369" s="382"/>
      <c r="C369" s="382"/>
      <c r="D369" s="382"/>
      <c r="E369" s="382"/>
      <c r="F369" s="382"/>
      <c r="G369" s="382"/>
      <c r="H369" s="382"/>
      <c r="I369" s="382"/>
      <c r="J369" s="382"/>
      <c r="K369" s="382"/>
      <c r="L369" s="383"/>
      <c r="M369" s="38"/>
      <c r="N369" s="38"/>
      <c r="V369" s="195" t="s">
        <v>778</v>
      </c>
      <c r="W369" s="193" t="s">
        <v>779</v>
      </c>
      <c r="X369" s="193" t="s">
        <v>431</v>
      </c>
    </row>
    <row r="370" spans="1:32" s="39" customFormat="1" ht="30" customHeight="1">
      <c r="A370" s="134"/>
      <c r="B370" s="132"/>
      <c r="C370" s="61"/>
      <c r="D370" s="61"/>
      <c r="E370" s="61"/>
      <c r="F370" s="61"/>
      <c r="G370" s="61"/>
      <c r="H370" s="61"/>
      <c r="I370" s="61"/>
      <c r="J370" s="61"/>
      <c r="K370" s="61"/>
      <c r="L370" s="144"/>
      <c r="M370" s="38"/>
      <c r="N370" s="44"/>
      <c r="V370" s="195" t="s">
        <v>780</v>
      </c>
      <c r="W370" s="192" t="s">
        <v>781</v>
      </c>
      <c r="X370" s="192" t="s">
        <v>431</v>
      </c>
    </row>
    <row r="371" spans="1:32" s="57" customFormat="1" ht="139.5" customHeight="1">
      <c r="A371" s="373" t="s">
        <v>1919</v>
      </c>
      <c r="B371" s="354"/>
      <c r="C371" s="354"/>
      <c r="D371" s="354" t="s">
        <v>1921</v>
      </c>
      <c r="E371" s="354"/>
      <c r="F371" s="354"/>
      <c r="G371" s="354"/>
      <c r="H371" s="354"/>
      <c r="I371" s="354" t="s">
        <v>1922</v>
      </c>
      <c r="J371" s="354"/>
      <c r="K371" s="354"/>
      <c r="L371" s="355"/>
      <c r="M371" s="55"/>
      <c r="N371" s="56"/>
      <c r="V371" s="195" t="s">
        <v>782</v>
      </c>
      <c r="W371" s="193" t="s">
        <v>783</v>
      </c>
      <c r="X371" s="193" t="s">
        <v>431</v>
      </c>
    </row>
    <row r="372" spans="1:32" s="39" customFormat="1" ht="239.25" customHeight="1">
      <c r="A372" s="154" t="s">
        <v>1920</v>
      </c>
      <c r="B372" s="163"/>
      <c r="C372" s="53"/>
      <c r="D372" s="53"/>
      <c r="E372" s="53"/>
      <c r="F372" s="53"/>
      <c r="G372" s="53"/>
      <c r="H372" s="53"/>
      <c r="I372" s="53"/>
      <c r="J372" s="53"/>
      <c r="K372" s="53"/>
      <c r="L372" s="145"/>
      <c r="M372" s="38"/>
      <c r="N372" s="44"/>
      <c r="V372" s="191" t="s">
        <v>784</v>
      </c>
      <c r="W372" s="192" t="s">
        <v>785</v>
      </c>
      <c r="X372" s="192" t="s">
        <v>431</v>
      </c>
    </row>
    <row r="373" spans="1:32" s="39" customFormat="1" ht="409.5" customHeight="1" thickBot="1">
      <c r="A373" s="156"/>
      <c r="B373" s="164"/>
      <c r="C373" s="146"/>
      <c r="D373" s="146"/>
      <c r="E373" s="146"/>
      <c r="F373" s="146"/>
      <c r="G373" s="146"/>
      <c r="H373" s="146"/>
      <c r="I373" s="146"/>
      <c r="J373" s="146"/>
      <c r="K373" s="146"/>
      <c r="L373" s="147"/>
      <c r="M373" s="38"/>
      <c r="N373" s="38"/>
      <c r="V373" s="191" t="s">
        <v>786</v>
      </c>
      <c r="W373" s="193" t="s">
        <v>787</v>
      </c>
      <c r="X373" s="193" t="s">
        <v>431</v>
      </c>
    </row>
    <row r="374" spans="1:32" s="39" customFormat="1" ht="60" customHeight="1" thickBot="1">
      <c r="A374" s="297" t="s">
        <v>1975</v>
      </c>
      <c r="B374" s="298"/>
      <c r="C374" s="298"/>
      <c r="D374" s="298"/>
      <c r="E374" s="298"/>
      <c r="F374" s="298"/>
      <c r="G374" s="298"/>
      <c r="H374" s="298"/>
      <c r="I374" s="298"/>
      <c r="J374" s="298"/>
      <c r="K374" s="298"/>
      <c r="L374" s="299"/>
      <c r="M374" s="38"/>
      <c r="N374" s="38"/>
      <c r="S374" s="200"/>
      <c r="T374" s="200"/>
      <c r="U374" s="200"/>
      <c r="V374" s="191" t="s">
        <v>788</v>
      </c>
      <c r="W374" s="192" t="s">
        <v>1027</v>
      </c>
      <c r="X374" s="192" t="s">
        <v>431</v>
      </c>
      <c r="Y374" s="200"/>
      <c r="Z374" s="200"/>
      <c r="AA374" s="200"/>
      <c r="AB374" s="200"/>
      <c r="AC374" s="200"/>
      <c r="AD374" s="200"/>
      <c r="AE374" s="200"/>
      <c r="AF374" s="200"/>
    </row>
    <row r="375" spans="1:32" s="39" customFormat="1" ht="50.1" customHeight="1">
      <c r="A375" s="351" t="s">
        <v>2058</v>
      </c>
      <c r="B375" s="352"/>
      <c r="C375" s="352"/>
      <c r="D375" s="352"/>
      <c r="E375" s="352"/>
      <c r="F375" s="352"/>
      <c r="G375" s="352"/>
      <c r="H375" s="352"/>
      <c r="I375" s="352"/>
      <c r="J375" s="352"/>
      <c r="K375" s="352"/>
      <c r="L375" s="353"/>
      <c r="M375" s="38"/>
      <c r="N375" s="112"/>
      <c r="O375" s="71"/>
      <c r="P375" s="113"/>
      <c r="R375" s="218" t="s">
        <v>2064</v>
      </c>
      <c r="S375" s="200"/>
      <c r="T375" s="200"/>
      <c r="U375" s="200"/>
      <c r="V375" s="191" t="s">
        <v>789</v>
      </c>
      <c r="W375" s="193" t="s">
        <v>790</v>
      </c>
      <c r="X375" s="193" t="s">
        <v>431</v>
      </c>
      <c r="Y375" s="200"/>
      <c r="Z375" s="200"/>
      <c r="AA375" s="200"/>
      <c r="AB375" s="200"/>
      <c r="AC375" s="200"/>
      <c r="AD375" s="200"/>
      <c r="AE375" s="200"/>
      <c r="AF375" s="200"/>
    </row>
    <row r="376" spans="1:32" s="39" customFormat="1" ht="47.25" customHeight="1">
      <c r="A376" s="356" t="str">
        <f>IF($C$34="","NIJE POTREBNO ISPISIVATI!!!","")</f>
        <v>NIJE POTREBNO ISPISIVATI!!!</v>
      </c>
      <c r="B376" s="357"/>
      <c r="C376" s="357"/>
      <c r="D376" s="357"/>
      <c r="E376" s="357"/>
      <c r="F376" s="357"/>
      <c r="G376" s="357"/>
      <c r="H376" s="357"/>
      <c r="I376" s="357"/>
      <c r="J376" s="357"/>
      <c r="K376" s="357"/>
      <c r="L376" s="358"/>
      <c r="M376" s="38"/>
      <c r="N376" s="112"/>
      <c r="O376" s="71"/>
      <c r="P376" s="113"/>
      <c r="V376" s="191" t="s">
        <v>791</v>
      </c>
      <c r="W376" s="192" t="s">
        <v>792</v>
      </c>
      <c r="X376" s="192" t="s">
        <v>431</v>
      </c>
    </row>
    <row r="377" spans="1:32" s="39" customFormat="1" ht="81.75" customHeight="1">
      <c r="A377" s="359" t="str">
        <f>$C$4&amp;" "&amp;$C$5&amp;" (OIB: "&amp;$C$6&amp; "), " &amp;$C$7&amp;", "&amp;$C$9&amp;" "&amp;$F$9&amp; ", kao Ustupitelj (vjerovnik), u daljnjem tekstu: Cedent 
i 
Fond za zaštitu okoliša i energetsku učinkovitost (OIB:85828625994), Radnička cesta 80, 10000 Zagreb, kao Dužnik kojeg zastupa Sven Müller, u daljnjem tekstu: Cesus
i"</f>
        <v>0 0 (OIB: 0), 0, 0 , kao Ustupitelj (vjerovnik), u daljnjem tekstu: Cedent 
i 
Fond za zaštitu okoliša i energetsku učinkovitost (OIB:85828625994), Radnička cesta 80, 10000 Zagreb, kao Dužnik kojeg zastupa Sven Müller, u daljnjem tekstu: Cesus
i</v>
      </c>
      <c r="B377" s="360"/>
      <c r="C377" s="360"/>
      <c r="D377" s="360"/>
      <c r="E377" s="360"/>
      <c r="F377" s="360"/>
      <c r="G377" s="360"/>
      <c r="H377" s="360"/>
      <c r="I377" s="360"/>
      <c r="J377" s="360"/>
      <c r="K377" s="360"/>
      <c r="L377" s="361"/>
      <c r="M377" s="64"/>
      <c r="N377" s="114"/>
      <c r="O377" s="115"/>
      <c r="P377" s="113"/>
      <c r="V377" s="195" t="s">
        <v>793</v>
      </c>
      <c r="W377" s="193" t="s">
        <v>794</v>
      </c>
      <c r="X377" s="193" t="s">
        <v>431</v>
      </c>
    </row>
    <row r="378" spans="1:32" s="39" customFormat="1" ht="58.5" customHeight="1">
      <c r="A378" s="359" t="str">
        <f>$C$34&amp;" (OIB:"&amp;$K$34&amp;"), "&amp;$C$35&amp;", "&amp;$I$35&amp;" "&amp;$K$35&amp;", kao Primatelj (novi vjerovnik) kojeg zastupa "&amp;$G$34&amp;" (u daljnjem tekstu: Cesionar)"</f>
        <v xml:space="preserve"> (OIB:), ,  , kao Primatelj (novi vjerovnik) kojeg zastupa  (u daljnjem tekstu: Cesionar)</v>
      </c>
      <c r="B378" s="360"/>
      <c r="C378" s="360"/>
      <c r="D378" s="360"/>
      <c r="E378" s="360"/>
      <c r="F378" s="360"/>
      <c r="G378" s="360"/>
      <c r="H378" s="360"/>
      <c r="I378" s="360"/>
      <c r="J378" s="360"/>
      <c r="K378" s="360"/>
      <c r="L378" s="361"/>
      <c r="M378" s="64"/>
      <c r="N378" s="114"/>
      <c r="O378" s="388"/>
      <c r="P378" s="388"/>
      <c r="Q378" s="388"/>
      <c r="R378" s="388"/>
      <c r="S378" s="388"/>
      <c r="T378" s="388"/>
      <c r="V378" s="195" t="s">
        <v>795</v>
      </c>
      <c r="W378" s="192" t="s">
        <v>796</v>
      </c>
      <c r="X378" s="192" t="s">
        <v>431</v>
      </c>
    </row>
    <row r="379" spans="1:32" s="39" customFormat="1" ht="17.25" customHeight="1">
      <c r="A379" s="389" t="str">
        <f ca="1">"Sklopili su u mjestu "&amp;$B$49&amp;" dana " &amp;TEXT($E$49,"DD.MM.YYYY") &amp; " sljedeći"</f>
        <v>Sklopili su u mjestu , dana 04.05.2015 sljedeći</v>
      </c>
      <c r="B379" s="390"/>
      <c r="C379" s="390"/>
      <c r="D379" s="390"/>
      <c r="E379" s="181"/>
      <c r="F379" s="182"/>
      <c r="G379" s="182"/>
      <c r="H379" s="182"/>
      <c r="I379" s="182"/>
      <c r="J379" s="182"/>
      <c r="K379" s="182"/>
      <c r="L379" s="183"/>
      <c r="M379" s="64"/>
      <c r="N379" s="114"/>
      <c r="O379" s="115"/>
      <c r="P379" s="113"/>
      <c r="V379" s="195" t="s">
        <v>797</v>
      </c>
      <c r="W379" s="193" t="s">
        <v>798</v>
      </c>
      <c r="X379" s="193" t="s">
        <v>431</v>
      </c>
    </row>
    <row r="380" spans="1:32" s="39" customFormat="1" ht="39.950000000000003" customHeight="1">
      <c r="A380" s="391" t="s">
        <v>1903</v>
      </c>
      <c r="B380" s="392"/>
      <c r="C380" s="392"/>
      <c r="D380" s="392"/>
      <c r="E380" s="392"/>
      <c r="F380" s="392"/>
      <c r="G380" s="392"/>
      <c r="H380" s="392"/>
      <c r="I380" s="392"/>
      <c r="J380" s="392"/>
      <c r="K380" s="392"/>
      <c r="L380" s="393"/>
      <c r="M380" s="64"/>
      <c r="N380" s="114"/>
      <c r="O380" s="115"/>
      <c r="P380" s="113"/>
      <c r="V380" s="195" t="s">
        <v>799</v>
      </c>
      <c r="W380" s="192" t="s">
        <v>19</v>
      </c>
      <c r="X380" s="192" t="s">
        <v>431</v>
      </c>
    </row>
    <row r="381" spans="1:32" s="39" customFormat="1" ht="30" customHeight="1">
      <c r="A381" s="340" t="s">
        <v>1904</v>
      </c>
      <c r="B381" s="341"/>
      <c r="C381" s="341"/>
      <c r="D381" s="341"/>
      <c r="E381" s="341"/>
      <c r="F381" s="341"/>
      <c r="G381" s="341"/>
      <c r="H381" s="341"/>
      <c r="I381" s="341"/>
      <c r="J381" s="341"/>
      <c r="K381" s="341"/>
      <c r="L381" s="342"/>
      <c r="M381" s="64"/>
      <c r="N381" s="114"/>
      <c r="O381" s="115"/>
      <c r="P381" s="113"/>
      <c r="V381" s="191" t="s">
        <v>800</v>
      </c>
      <c r="W381" s="193" t="s">
        <v>801</v>
      </c>
      <c r="X381" s="193" t="s">
        <v>431</v>
      </c>
    </row>
    <row r="382" spans="1:32" s="57" customFormat="1" ht="32.1" customHeight="1">
      <c r="A382" s="394" t="s">
        <v>1905</v>
      </c>
      <c r="B382" s="395"/>
      <c r="C382" s="395"/>
      <c r="D382" s="395"/>
      <c r="E382" s="395"/>
      <c r="F382" s="395"/>
      <c r="G382" s="395"/>
      <c r="H382" s="395"/>
      <c r="I382" s="395"/>
      <c r="J382" s="395"/>
      <c r="K382" s="395"/>
      <c r="L382" s="396"/>
      <c r="M382" s="130"/>
      <c r="N382" s="116"/>
      <c r="O382" s="384"/>
      <c r="P382" s="384"/>
      <c r="Q382" s="384"/>
      <c r="R382" s="384"/>
      <c r="S382" s="384"/>
      <c r="T382" s="384"/>
      <c r="V382" s="191" t="s">
        <v>802</v>
      </c>
      <c r="W382" s="192" t="s">
        <v>803</v>
      </c>
      <c r="X382" s="192" t="s">
        <v>431</v>
      </c>
    </row>
    <row r="383" spans="1:32" s="39" customFormat="1" ht="30" customHeight="1">
      <c r="A383" s="340" t="s">
        <v>1906</v>
      </c>
      <c r="B383" s="341"/>
      <c r="C383" s="341"/>
      <c r="D383" s="341"/>
      <c r="E383" s="341"/>
      <c r="F383" s="341"/>
      <c r="G383" s="341"/>
      <c r="H383" s="341"/>
      <c r="I383" s="341"/>
      <c r="J383" s="341"/>
      <c r="K383" s="341"/>
      <c r="L383" s="342"/>
      <c r="M383" s="64"/>
      <c r="N383" s="114"/>
      <c r="O383" s="384"/>
      <c r="P383" s="384"/>
      <c r="Q383" s="384"/>
      <c r="R383" s="384"/>
      <c r="S383" s="384"/>
      <c r="T383" s="384"/>
      <c r="V383" s="191" t="s">
        <v>804</v>
      </c>
      <c r="W383" s="193" t="s">
        <v>805</v>
      </c>
      <c r="X383" s="193" t="s">
        <v>431</v>
      </c>
    </row>
    <row r="384" spans="1:32" s="39" customFormat="1" ht="30" customHeight="1">
      <c r="A384" s="385" t="str">
        <f>"Ugovorne strane suglasno utvrđuju da Cedent s osnove računa broj "&amp;$C$36&amp;" od "&amp;TEXT($I$36,"DD.MM.YYYY")&amp; " godine ima potraživanja prema Fondu za zaštitu okoliša i energetsku učinkovitost u  iznosu ugovorenog udjela Fonda u opravdanim troškovima izvedenih radova: _________________________________________ kn."</f>
        <v>Ugovorne strane suglasno utvrđuju da Cedent s osnove računa broj  od 00.01.1900 godine ima potraživanja prema Fondu za zaštitu okoliša i energetsku učinkovitost u  iznosu ugovorenog udjela Fonda u opravdanim troškovima izvedenih radova: _________________________________________ kn.</v>
      </c>
      <c r="B384" s="386"/>
      <c r="C384" s="386"/>
      <c r="D384" s="386"/>
      <c r="E384" s="386"/>
      <c r="F384" s="386"/>
      <c r="G384" s="386"/>
      <c r="H384" s="386"/>
      <c r="I384" s="386"/>
      <c r="J384" s="386"/>
      <c r="K384" s="386"/>
      <c r="L384" s="387"/>
      <c r="M384" s="172"/>
      <c r="N384" s="119"/>
      <c r="O384" s="384"/>
      <c r="P384" s="384"/>
      <c r="Q384" s="384"/>
      <c r="R384" s="384"/>
      <c r="S384" s="384"/>
      <c r="T384" s="384"/>
      <c r="V384" s="191" t="s">
        <v>806</v>
      </c>
      <c r="W384" s="192" t="s">
        <v>807</v>
      </c>
      <c r="X384" s="192" t="s">
        <v>431</v>
      </c>
    </row>
    <row r="385" spans="1:24" s="57" customFormat="1" ht="30" customHeight="1">
      <c r="A385" s="385"/>
      <c r="B385" s="386"/>
      <c r="C385" s="386"/>
      <c r="D385" s="386"/>
      <c r="E385" s="386"/>
      <c r="F385" s="386"/>
      <c r="G385" s="386"/>
      <c r="H385" s="386"/>
      <c r="I385" s="386"/>
      <c r="J385" s="386"/>
      <c r="K385" s="386"/>
      <c r="L385" s="387"/>
      <c r="M385" s="65"/>
      <c r="N385" s="120"/>
      <c r="O385" s="117"/>
      <c r="P385" s="118"/>
      <c r="Q385" s="58"/>
      <c r="V385" s="191" t="s">
        <v>808</v>
      </c>
      <c r="W385" s="193" t="s">
        <v>809</v>
      </c>
      <c r="X385" s="193" t="s">
        <v>431</v>
      </c>
    </row>
    <row r="386" spans="1:24" s="39" customFormat="1" ht="30" customHeight="1">
      <c r="A386" s="340" t="s">
        <v>1907</v>
      </c>
      <c r="B386" s="341"/>
      <c r="C386" s="341"/>
      <c r="D386" s="341"/>
      <c r="E386" s="341"/>
      <c r="F386" s="341"/>
      <c r="G386" s="341"/>
      <c r="H386" s="341"/>
      <c r="I386" s="341"/>
      <c r="J386" s="341"/>
      <c r="K386" s="341"/>
      <c r="L386" s="342"/>
      <c r="M386" s="64"/>
      <c r="N386" s="119"/>
      <c r="O386" s="115"/>
      <c r="P386" s="71"/>
      <c r="V386" s="191" t="s">
        <v>810</v>
      </c>
      <c r="W386" s="192" t="s">
        <v>811</v>
      </c>
      <c r="X386" s="192" t="s">
        <v>431</v>
      </c>
    </row>
    <row r="387" spans="1:24" s="39" customFormat="1" ht="167.25" customHeight="1">
      <c r="A387" s="346" t="s">
        <v>1908</v>
      </c>
      <c r="B387" s="347"/>
      <c r="C387" s="347"/>
      <c r="D387" s="347"/>
      <c r="E387" s="347"/>
      <c r="F387" s="347"/>
      <c r="G387" s="347"/>
      <c r="H387" s="347"/>
      <c r="I387" s="347"/>
      <c r="J387" s="347"/>
      <c r="K387" s="347"/>
      <c r="L387" s="348"/>
      <c r="M387" s="38"/>
      <c r="N387" s="121"/>
      <c r="O387" s="71"/>
      <c r="P387" s="71"/>
      <c r="V387" s="191" t="s">
        <v>812</v>
      </c>
      <c r="W387" s="193" t="s">
        <v>813</v>
      </c>
      <c r="X387" s="193" t="s">
        <v>431</v>
      </c>
    </row>
    <row r="388" spans="1:24" s="57" customFormat="1" ht="30" customHeight="1">
      <c r="A388" s="367" t="s">
        <v>1909</v>
      </c>
      <c r="B388" s="368"/>
      <c r="C388" s="368"/>
      <c r="D388" s="368"/>
      <c r="E388" s="368"/>
      <c r="F388" s="368"/>
      <c r="G388" s="368"/>
      <c r="H388" s="368"/>
      <c r="I388" s="368"/>
      <c r="J388" s="368"/>
      <c r="K388" s="368"/>
      <c r="L388" s="369"/>
      <c r="M388" s="55"/>
      <c r="N388" s="56"/>
      <c r="V388" s="191" t="s">
        <v>814</v>
      </c>
      <c r="W388" s="192" t="s">
        <v>815</v>
      </c>
      <c r="X388" s="192" t="s">
        <v>431</v>
      </c>
    </row>
    <row r="389" spans="1:24" s="39" customFormat="1" ht="32.25" customHeight="1">
      <c r="A389" s="346" t="str">
        <f>"Iznos iz članka 1. ovog Ugovora Cesus će uplatiti Cesionaru u korist žiro računa broj HR" &amp;$J$38&amp; " kod banke "&amp;$C$38&amp;"."</f>
        <v>Iznos iz članka 1. ovog Ugovora Cesus će uplatiti Cesionaru u korist žiro računa broj HR kod banke .</v>
      </c>
      <c r="B389" s="349"/>
      <c r="C389" s="349"/>
      <c r="D389" s="349"/>
      <c r="E389" s="349"/>
      <c r="F389" s="349"/>
      <c r="G389" s="349"/>
      <c r="H389" s="349"/>
      <c r="I389" s="349"/>
      <c r="J389" s="349"/>
      <c r="K389" s="349"/>
      <c r="L389" s="350"/>
      <c r="M389" s="38"/>
      <c r="N389" s="44"/>
      <c r="V389" s="191" t="s">
        <v>816</v>
      </c>
      <c r="W389" s="193" t="s">
        <v>817</v>
      </c>
      <c r="X389" s="193" t="s">
        <v>431</v>
      </c>
    </row>
    <row r="390" spans="1:24" s="39" customFormat="1" ht="21.75" customHeight="1">
      <c r="A390" s="372" t="s">
        <v>1910</v>
      </c>
      <c r="B390" s="347"/>
      <c r="C390" s="347"/>
      <c r="D390" s="347"/>
      <c r="E390" s="347"/>
      <c r="F390" s="347"/>
      <c r="G390" s="347"/>
      <c r="H390" s="347"/>
      <c r="I390" s="347"/>
      <c r="J390" s="347"/>
      <c r="K390" s="347"/>
      <c r="L390" s="348"/>
      <c r="M390" s="38"/>
      <c r="N390" s="44"/>
      <c r="V390" s="191" t="s">
        <v>818</v>
      </c>
      <c r="W390" s="192" t="s">
        <v>819</v>
      </c>
      <c r="X390" s="192" t="s">
        <v>431</v>
      </c>
    </row>
    <row r="391" spans="1:24" s="57" customFormat="1" ht="30" customHeight="1">
      <c r="A391" s="340" t="s">
        <v>1911</v>
      </c>
      <c r="B391" s="341"/>
      <c r="C391" s="341"/>
      <c r="D391" s="341"/>
      <c r="E391" s="341"/>
      <c r="F391" s="341"/>
      <c r="G391" s="341"/>
      <c r="H391" s="341"/>
      <c r="I391" s="341"/>
      <c r="J391" s="341"/>
      <c r="K391" s="341"/>
      <c r="L391" s="342"/>
      <c r="M391" s="55"/>
      <c r="N391" s="56"/>
      <c r="V391" s="191" t="s">
        <v>820</v>
      </c>
      <c r="W391" s="193" t="s">
        <v>821</v>
      </c>
      <c r="X391" s="193" t="s">
        <v>431</v>
      </c>
    </row>
    <row r="392" spans="1:24" s="39" customFormat="1" ht="30" customHeight="1">
      <c r="A392" s="343" t="s">
        <v>2055</v>
      </c>
      <c r="B392" s="344"/>
      <c r="C392" s="344"/>
      <c r="D392" s="344"/>
      <c r="E392" s="344"/>
      <c r="F392" s="344"/>
      <c r="G392" s="344"/>
      <c r="H392" s="344"/>
      <c r="I392" s="344"/>
      <c r="J392" s="344"/>
      <c r="K392" s="344"/>
      <c r="L392" s="345"/>
      <c r="M392" s="38"/>
      <c r="N392" s="44"/>
      <c r="V392" s="191" t="s">
        <v>822</v>
      </c>
      <c r="W392" s="192" t="s">
        <v>823</v>
      </c>
      <c r="X392" s="192" t="s">
        <v>431</v>
      </c>
    </row>
    <row r="393" spans="1:24" s="39" customFormat="1" ht="30" customHeight="1">
      <c r="A393" s="340" t="s">
        <v>1912</v>
      </c>
      <c r="B393" s="341"/>
      <c r="C393" s="341"/>
      <c r="D393" s="341"/>
      <c r="E393" s="341"/>
      <c r="F393" s="341"/>
      <c r="G393" s="341"/>
      <c r="H393" s="341"/>
      <c r="I393" s="341"/>
      <c r="J393" s="341"/>
      <c r="K393" s="341"/>
      <c r="L393" s="342"/>
      <c r="M393" s="38"/>
      <c r="N393" s="44"/>
      <c r="V393" s="191" t="s">
        <v>824</v>
      </c>
      <c r="W393" s="193" t="s">
        <v>825</v>
      </c>
      <c r="X393" s="193" t="s">
        <v>431</v>
      </c>
    </row>
    <row r="394" spans="1:24" s="57" customFormat="1" ht="118.5" customHeight="1">
      <c r="A394" s="346" t="s">
        <v>2056</v>
      </c>
      <c r="B394" s="349"/>
      <c r="C394" s="349"/>
      <c r="D394" s="349"/>
      <c r="E394" s="349"/>
      <c r="F394" s="349"/>
      <c r="G394" s="349"/>
      <c r="H394" s="349"/>
      <c r="I394" s="349"/>
      <c r="J394" s="349"/>
      <c r="K394" s="349"/>
      <c r="L394" s="350"/>
      <c r="M394" s="55"/>
      <c r="N394" s="56"/>
      <c r="V394" s="191" t="s">
        <v>826</v>
      </c>
      <c r="W394" s="192" t="s">
        <v>827</v>
      </c>
      <c r="X394" s="192" t="s">
        <v>431</v>
      </c>
    </row>
    <row r="395" spans="1:24" s="39" customFormat="1" ht="30" customHeight="1">
      <c r="A395" s="340" t="s">
        <v>1913</v>
      </c>
      <c r="B395" s="341"/>
      <c r="C395" s="341"/>
      <c r="D395" s="341"/>
      <c r="E395" s="341"/>
      <c r="F395" s="341"/>
      <c r="G395" s="341"/>
      <c r="H395" s="341"/>
      <c r="I395" s="341"/>
      <c r="J395" s="341"/>
      <c r="K395" s="341"/>
      <c r="L395" s="342"/>
      <c r="M395" s="38"/>
      <c r="N395" s="44"/>
      <c r="V395" s="196" t="s">
        <v>828</v>
      </c>
      <c r="W395" s="193" t="s">
        <v>829</v>
      </c>
      <c r="X395" s="193" t="s">
        <v>431</v>
      </c>
    </row>
    <row r="396" spans="1:24" s="39" customFormat="1" ht="95.25" customHeight="1" thickBot="1">
      <c r="A396" s="374" t="s">
        <v>1914</v>
      </c>
      <c r="B396" s="375"/>
      <c r="C396" s="375"/>
      <c r="D396" s="375"/>
      <c r="E396" s="375"/>
      <c r="F396" s="375"/>
      <c r="G396" s="375"/>
      <c r="H396" s="375"/>
      <c r="I396" s="375"/>
      <c r="J396" s="375"/>
      <c r="K396" s="375"/>
      <c r="L396" s="376"/>
      <c r="M396" s="38"/>
      <c r="N396" s="44"/>
      <c r="V396" s="191" t="s">
        <v>830</v>
      </c>
      <c r="W396" s="192" t="s">
        <v>20</v>
      </c>
      <c r="X396" s="192" t="s">
        <v>431</v>
      </c>
    </row>
    <row r="397" spans="1:24" s="39" customFormat="1" ht="30" customHeight="1">
      <c r="A397" s="184"/>
      <c r="B397" s="185"/>
      <c r="C397" s="185"/>
      <c r="D397" s="185"/>
      <c r="E397" s="185"/>
      <c r="F397" s="185"/>
      <c r="G397" s="185"/>
      <c r="H397" s="185"/>
      <c r="I397" s="185"/>
      <c r="J397" s="185"/>
      <c r="K397" s="185"/>
      <c r="L397" s="186"/>
      <c r="M397" s="38"/>
      <c r="N397" s="44"/>
      <c r="V397" s="191" t="s">
        <v>831</v>
      </c>
      <c r="W397" s="193" t="s">
        <v>832</v>
      </c>
      <c r="X397" s="193" t="s">
        <v>431</v>
      </c>
    </row>
    <row r="398" spans="1:24" s="57" customFormat="1" ht="30" customHeight="1">
      <c r="A398" s="367" t="s">
        <v>1915</v>
      </c>
      <c r="B398" s="368"/>
      <c r="C398" s="368"/>
      <c r="D398" s="368"/>
      <c r="E398" s="368"/>
      <c r="F398" s="368"/>
      <c r="G398" s="368"/>
      <c r="H398" s="368"/>
      <c r="I398" s="368"/>
      <c r="J398" s="368"/>
      <c r="K398" s="368"/>
      <c r="L398" s="369"/>
      <c r="M398" s="55"/>
      <c r="N398" s="56"/>
      <c r="V398" s="191" t="s">
        <v>833</v>
      </c>
      <c r="W398" s="192" t="s">
        <v>834</v>
      </c>
      <c r="X398" s="192" t="s">
        <v>431</v>
      </c>
    </row>
    <row r="399" spans="1:24" s="39" customFormat="1" ht="141" customHeight="1">
      <c r="A399" s="346" t="s">
        <v>2079</v>
      </c>
      <c r="B399" s="347"/>
      <c r="C399" s="347"/>
      <c r="D399" s="347"/>
      <c r="E399" s="347"/>
      <c r="F399" s="347"/>
      <c r="G399" s="347"/>
      <c r="H399" s="347"/>
      <c r="I399" s="347"/>
      <c r="J399" s="347"/>
      <c r="K399" s="347"/>
      <c r="L399" s="348"/>
      <c r="M399" s="38"/>
      <c r="N399" s="44"/>
      <c r="V399" s="191" t="s">
        <v>835</v>
      </c>
      <c r="W399" s="193" t="s">
        <v>21</v>
      </c>
      <c r="X399" s="193" t="s">
        <v>431</v>
      </c>
    </row>
    <row r="400" spans="1:24" s="39" customFormat="1" ht="29.25" customHeight="1">
      <c r="A400" s="340" t="s">
        <v>1916</v>
      </c>
      <c r="B400" s="341"/>
      <c r="C400" s="341"/>
      <c r="D400" s="341"/>
      <c r="E400" s="341"/>
      <c r="F400" s="341"/>
      <c r="G400" s="341"/>
      <c r="H400" s="341"/>
      <c r="I400" s="341"/>
      <c r="J400" s="341"/>
      <c r="K400" s="341"/>
      <c r="L400" s="342"/>
      <c r="M400" s="38"/>
      <c r="N400" s="44"/>
      <c r="V400" s="196" t="s">
        <v>836</v>
      </c>
      <c r="W400" s="192" t="s">
        <v>837</v>
      </c>
      <c r="X400" s="192" t="s">
        <v>431</v>
      </c>
    </row>
    <row r="401" spans="1:25" s="57" customFormat="1" ht="30" customHeight="1">
      <c r="A401" s="362" t="s">
        <v>1917</v>
      </c>
      <c r="B401" s="363"/>
      <c r="C401" s="363"/>
      <c r="D401" s="363"/>
      <c r="E401" s="363"/>
      <c r="F401" s="363"/>
      <c r="G401" s="363"/>
      <c r="H401" s="363"/>
      <c r="I401" s="363"/>
      <c r="J401" s="363"/>
      <c r="K401" s="363"/>
      <c r="L401" s="364"/>
      <c r="M401" s="55"/>
      <c r="N401" s="56"/>
      <c r="V401" s="196" t="s">
        <v>838</v>
      </c>
      <c r="W401" s="193" t="s">
        <v>839</v>
      </c>
      <c r="X401" s="193" t="s">
        <v>431</v>
      </c>
    </row>
    <row r="402" spans="1:25" s="39" customFormat="1" ht="30" customHeight="1">
      <c r="A402" s="340" t="s">
        <v>1918</v>
      </c>
      <c r="B402" s="341"/>
      <c r="C402" s="341"/>
      <c r="D402" s="341"/>
      <c r="E402" s="341"/>
      <c r="F402" s="341"/>
      <c r="G402" s="341"/>
      <c r="H402" s="341"/>
      <c r="I402" s="341"/>
      <c r="J402" s="341"/>
      <c r="K402" s="341"/>
      <c r="L402" s="342"/>
      <c r="M402" s="38"/>
      <c r="N402" s="44"/>
      <c r="V402" s="196" t="s">
        <v>840</v>
      </c>
      <c r="W402" s="192" t="s">
        <v>841</v>
      </c>
      <c r="X402" s="192" t="s">
        <v>431</v>
      </c>
    </row>
    <row r="403" spans="1:25" s="39" customFormat="1" ht="27.75" customHeight="1">
      <c r="A403" s="381" t="s">
        <v>2057</v>
      </c>
      <c r="B403" s="382"/>
      <c r="C403" s="382"/>
      <c r="D403" s="382"/>
      <c r="E403" s="382"/>
      <c r="F403" s="382"/>
      <c r="G403" s="382"/>
      <c r="H403" s="382"/>
      <c r="I403" s="382"/>
      <c r="J403" s="382"/>
      <c r="K403" s="382"/>
      <c r="L403" s="383"/>
      <c r="M403" s="38"/>
      <c r="N403" s="38"/>
      <c r="V403" s="196" t="s">
        <v>842</v>
      </c>
      <c r="W403" s="193" t="s">
        <v>843</v>
      </c>
      <c r="X403" s="193" t="s">
        <v>431</v>
      </c>
    </row>
    <row r="404" spans="1:25" s="39" customFormat="1" ht="30" customHeight="1">
      <c r="A404" s="134"/>
      <c r="B404" s="132"/>
      <c r="C404" s="61"/>
      <c r="D404" s="61"/>
      <c r="E404" s="61"/>
      <c r="F404" s="61"/>
      <c r="G404" s="61"/>
      <c r="H404" s="61"/>
      <c r="I404" s="61"/>
      <c r="J404" s="61"/>
      <c r="K404" s="61"/>
      <c r="L404" s="144"/>
      <c r="M404" s="38"/>
      <c r="N404" s="44"/>
      <c r="V404" s="196" t="s">
        <v>844</v>
      </c>
      <c r="W404" s="192" t="s">
        <v>845</v>
      </c>
      <c r="X404" s="192" t="s">
        <v>431</v>
      </c>
    </row>
    <row r="405" spans="1:25" s="57" customFormat="1" ht="139.5" customHeight="1">
      <c r="A405" s="373" t="s">
        <v>1919</v>
      </c>
      <c r="B405" s="354"/>
      <c r="C405" s="354"/>
      <c r="D405" s="354" t="s">
        <v>1921</v>
      </c>
      <c r="E405" s="354"/>
      <c r="F405" s="354"/>
      <c r="G405" s="354"/>
      <c r="H405" s="354"/>
      <c r="I405" s="354" t="s">
        <v>1922</v>
      </c>
      <c r="J405" s="354"/>
      <c r="K405" s="354"/>
      <c r="L405" s="355"/>
      <c r="M405" s="55"/>
      <c r="N405" s="56"/>
      <c r="V405" s="196" t="s">
        <v>846</v>
      </c>
      <c r="W405" s="193" t="s">
        <v>847</v>
      </c>
      <c r="X405" s="193" t="s">
        <v>431</v>
      </c>
    </row>
    <row r="406" spans="1:25" s="39" customFormat="1" ht="239.25" customHeight="1">
      <c r="A406" s="154" t="s">
        <v>1920</v>
      </c>
      <c r="B406" s="163"/>
      <c r="C406" s="53"/>
      <c r="D406" s="53"/>
      <c r="E406" s="53"/>
      <c r="F406" s="53"/>
      <c r="G406" s="53"/>
      <c r="H406" s="53"/>
      <c r="I406" s="53"/>
      <c r="J406" s="53"/>
      <c r="K406" s="53"/>
      <c r="L406" s="145"/>
      <c r="M406" s="38"/>
      <c r="N406" s="44"/>
      <c r="V406" s="195" t="s">
        <v>848</v>
      </c>
      <c r="W406" s="192" t="s">
        <v>22</v>
      </c>
      <c r="X406" s="192" t="s">
        <v>431</v>
      </c>
    </row>
    <row r="407" spans="1:25" s="39" customFormat="1" ht="409.5" customHeight="1" thickBot="1">
      <c r="A407" s="156"/>
      <c r="B407" s="164"/>
      <c r="C407" s="146"/>
      <c r="D407" s="146"/>
      <c r="E407" s="146"/>
      <c r="F407" s="146"/>
      <c r="G407" s="146"/>
      <c r="H407" s="146"/>
      <c r="I407" s="146"/>
      <c r="J407" s="146"/>
      <c r="K407" s="146"/>
      <c r="L407" s="147"/>
      <c r="M407" s="38"/>
      <c r="N407" s="38"/>
      <c r="V407" s="195" t="s">
        <v>849</v>
      </c>
      <c r="W407" s="193" t="s">
        <v>850</v>
      </c>
      <c r="X407" s="193" t="s">
        <v>431</v>
      </c>
    </row>
    <row r="408" spans="1:25">
      <c r="S408" s="3"/>
      <c r="T408" s="4"/>
      <c r="U408" s="4"/>
      <c r="V408" s="195" t="s">
        <v>851</v>
      </c>
      <c r="W408" s="192" t="s">
        <v>852</v>
      </c>
      <c r="X408" s="192" t="s">
        <v>431</v>
      </c>
      <c r="Y408" s="3"/>
    </row>
    <row r="409" spans="1:25">
      <c r="S409" s="5"/>
      <c r="T409" s="6"/>
      <c r="U409" s="6"/>
      <c r="V409" s="195" t="s">
        <v>853</v>
      </c>
      <c r="W409" s="193" t="s">
        <v>854</v>
      </c>
      <c r="X409" s="193" t="s">
        <v>431</v>
      </c>
      <c r="Y409" s="84"/>
    </row>
    <row r="410" spans="1:25">
      <c r="S410" s="3"/>
      <c r="T410" s="4"/>
      <c r="U410" s="4"/>
      <c r="V410" s="195" t="s">
        <v>855</v>
      </c>
      <c r="W410" s="192" t="s">
        <v>856</v>
      </c>
      <c r="X410" s="192" t="s">
        <v>431</v>
      </c>
      <c r="Y410" s="3"/>
    </row>
    <row r="411" spans="1:25">
      <c r="S411" s="5"/>
      <c r="T411" s="6"/>
      <c r="U411" s="6"/>
      <c r="V411" s="195" t="s">
        <v>857</v>
      </c>
      <c r="W411" s="193" t="s">
        <v>858</v>
      </c>
      <c r="X411" s="193" t="s">
        <v>431</v>
      </c>
      <c r="Y411" s="84"/>
    </row>
    <row r="412" spans="1:25">
      <c r="S412" s="3"/>
      <c r="T412" s="4"/>
      <c r="U412" s="4"/>
      <c r="V412" s="195" t="s">
        <v>859</v>
      </c>
      <c r="W412" s="192" t="s">
        <v>860</v>
      </c>
      <c r="X412" s="192" t="s">
        <v>431</v>
      </c>
      <c r="Y412" s="3"/>
    </row>
    <row r="413" spans="1:25">
      <c r="S413" s="5"/>
      <c r="T413" s="6"/>
      <c r="U413" s="6"/>
      <c r="V413" s="195" t="s">
        <v>861</v>
      </c>
      <c r="W413" s="193" t="s">
        <v>862</v>
      </c>
      <c r="X413" s="193" t="s">
        <v>431</v>
      </c>
      <c r="Y413" s="84"/>
    </row>
    <row r="414" spans="1:25">
      <c r="S414" s="3"/>
      <c r="T414" s="4"/>
      <c r="U414" s="4"/>
      <c r="V414" s="191" t="s">
        <v>863</v>
      </c>
      <c r="W414" s="192" t="s">
        <v>864</v>
      </c>
      <c r="X414" s="192" t="s">
        <v>435</v>
      </c>
      <c r="Y414" s="3"/>
    </row>
    <row r="415" spans="1:25">
      <c r="S415" s="5"/>
      <c r="T415" s="6"/>
      <c r="U415" s="6"/>
      <c r="V415" s="191" t="s">
        <v>296</v>
      </c>
      <c r="W415" s="193" t="s">
        <v>864</v>
      </c>
      <c r="X415" s="193" t="s">
        <v>435</v>
      </c>
      <c r="Y415" s="84"/>
    </row>
    <row r="416" spans="1:25">
      <c r="S416" s="3"/>
      <c r="T416" s="4"/>
      <c r="U416" s="4"/>
      <c r="V416" s="191" t="s">
        <v>297</v>
      </c>
      <c r="W416" s="192" t="s">
        <v>864</v>
      </c>
      <c r="X416" s="192" t="s">
        <v>435</v>
      </c>
      <c r="Y416" s="3"/>
    </row>
    <row r="417" spans="19:25">
      <c r="S417" s="5"/>
      <c r="T417" s="6"/>
      <c r="U417" s="6"/>
      <c r="V417" s="191" t="s">
        <v>298</v>
      </c>
      <c r="W417" s="193" t="s">
        <v>864</v>
      </c>
      <c r="X417" s="193" t="s">
        <v>435</v>
      </c>
      <c r="Y417" s="84"/>
    </row>
    <row r="418" spans="19:25">
      <c r="S418" s="3"/>
      <c r="T418" s="4"/>
      <c r="U418" s="4"/>
      <c r="V418" s="191" t="s">
        <v>299</v>
      </c>
      <c r="W418" s="192" t="s">
        <v>864</v>
      </c>
      <c r="X418" s="192" t="s">
        <v>435</v>
      </c>
      <c r="Y418" s="3"/>
    </row>
    <row r="419" spans="19:25">
      <c r="S419" s="5"/>
      <c r="T419" s="6"/>
      <c r="U419" s="6"/>
      <c r="V419" s="191" t="s">
        <v>300</v>
      </c>
      <c r="W419" s="193" t="s">
        <v>864</v>
      </c>
      <c r="X419" s="193" t="s">
        <v>435</v>
      </c>
      <c r="Y419" s="84"/>
    </row>
    <row r="420" spans="19:25">
      <c r="S420" s="3"/>
      <c r="T420" s="4"/>
      <c r="U420" s="4"/>
      <c r="V420" s="191" t="s">
        <v>301</v>
      </c>
      <c r="W420" s="192" t="s">
        <v>864</v>
      </c>
      <c r="X420" s="192" t="s">
        <v>435</v>
      </c>
      <c r="Y420" s="3"/>
    </row>
    <row r="421" spans="19:25">
      <c r="S421" s="5"/>
      <c r="T421" s="6"/>
      <c r="U421" s="6"/>
      <c r="V421" s="191" t="s">
        <v>302</v>
      </c>
      <c r="W421" s="193" t="s">
        <v>864</v>
      </c>
      <c r="X421" s="193" t="s">
        <v>435</v>
      </c>
      <c r="Y421" s="84"/>
    </row>
    <row r="422" spans="19:25">
      <c r="S422" s="3"/>
      <c r="T422" s="4"/>
      <c r="U422" s="4"/>
      <c r="V422" s="191" t="s">
        <v>303</v>
      </c>
      <c r="W422" s="192" t="s">
        <v>864</v>
      </c>
      <c r="X422" s="192" t="s">
        <v>435</v>
      </c>
      <c r="Y422" s="3"/>
    </row>
    <row r="423" spans="19:25">
      <c r="S423" s="5"/>
      <c r="T423" s="6"/>
      <c r="U423" s="6"/>
      <c r="V423" s="191" t="s">
        <v>304</v>
      </c>
      <c r="W423" s="193" t="s">
        <v>864</v>
      </c>
      <c r="X423" s="193" t="s">
        <v>435</v>
      </c>
      <c r="Y423" s="84"/>
    </row>
    <row r="424" spans="19:25">
      <c r="S424" s="3"/>
      <c r="T424" s="4"/>
      <c r="U424" s="4"/>
      <c r="V424" s="195" t="s">
        <v>865</v>
      </c>
      <c r="W424" s="192" t="s">
        <v>23</v>
      </c>
      <c r="X424" s="192" t="s">
        <v>435</v>
      </c>
      <c r="Y424" s="3"/>
    </row>
    <row r="425" spans="19:25">
      <c r="S425" s="5"/>
      <c r="T425" s="6"/>
      <c r="U425" s="6"/>
      <c r="V425" s="195" t="s">
        <v>866</v>
      </c>
      <c r="W425" s="193" t="s">
        <v>867</v>
      </c>
      <c r="X425" s="193" t="s">
        <v>435</v>
      </c>
      <c r="Y425" s="84"/>
    </row>
    <row r="426" spans="19:25">
      <c r="S426" s="3"/>
      <c r="T426" s="4"/>
      <c r="U426" s="4"/>
      <c r="V426" s="195" t="s">
        <v>868</v>
      </c>
      <c r="W426" s="192" t="s">
        <v>869</v>
      </c>
      <c r="X426" s="192" t="s">
        <v>435</v>
      </c>
      <c r="Y426" s="3"/>
    </row>
    <row r="427" spans="19:25">
      <c r="S427" s="5"/>
      <c r="T427" s="6"/>
      <c r="U427" s="6"/>
      <c r="V427" s="191" t="s">
        <v>870</v>
      </c>
      <c r="W427" s="193" t="s">
        <v>871</v>
      </c>
      <c r="X427" s="193" t="s">
        <v>435</v>
      </c>
      <c r="Y427" s="84"/>
    </row>
    <row r="428" spans="19:25">
      <c r="S428" s="3"/>
      <c r="T428" s="4"/>
      <c r="U428" s="4"/>
      <c r="V428" s="191" t="s">
        <v>872</v>
      </c>
      <c r="W428" s="192" t="s">
        <v>873</v>
      </c>
      <c r="X428" s="192" t="s">
        <v>435</v>
      </c>
      <c r="Y428" s="3"/>
    </row>
    <row r="429" spans="19:25">
      <c r="S429" s="5"/>
      <c r="T429" s="6"/>
      <c r="U429" s="6"/>
      <c r="V429" s="195" t="s">
        <v>874</v>
      </c>
      <c r="W429" s="193" t="s">
        <v>24</v>
      </c>
      <c r="X429" s="193" t="s">
        <v>435</v>
      </c>
      <c r="Y429" s="84"/>
    </row>
    <row r="430" spans="19:25">
      <c r="S430" s="3"/>
      <c r="T430" s="4"/>
      <c r="U430" s="4"/>
      <c r="V430" s="195" t="s">
        <v>875</v>
      </c>
      <c r="W430" s="192" t="s">
        <v>876</v>
      </c>
      <c r="X430" s="192" t="s">
        <v>435</v>
      </c>
      <c r="Y430" s="3"/>
    </row>
    <row r="431" spans="19:25">
      <c r="S431" s="5"/>
      <c r="T431" s="6"/>
      <c r="U431" s="6"/>
      <c r="V431" s="195" t="s">
        <v>877</v>
      </c>
      <c r="W431" s="193" t="s">
        <v>878</v>
      </c>
      <c r="X431" s="193" t="s">
        <v>435</v>
      </c>
      <c r="Y431" s="84"/>
    </row>
    <row r="432" spans="19:25">
      <c r="S432" s="3"/>
      <c r="T432" s="4"/>
      <c r="U432" s="4"/>
      <c r="V432" s="191" t="s">
        <v>879</v>
      </c>
      <c r="W432" s="192" t="s">
        <v>880</v>
      </c>
      <c r="X432" s="192" t="s">
        <v>435</v>
      </c>
      <c r="Y432" s="3"/>
    </row>
    <row r="433" spans="19:25">
      <c r="S433" s="5"/>
      <c r="T433" s="6"/>
      <c r="U433" s="6"/>
      <c r="V433" s="191" t="s">
        <v>881</v>
      </c>
      <c r="W433" s="193" t="s">
        <v>882</v>
      </c>
      <c r="X433" s="193" t="s">
        <v>435</v>
      </c>
      <c r="Y433" s="84"/>
    </row>
    <row r="434" spans="19:25">
      <c r="S434" s="3"/>
      <c r="T434" s="4"/>
      <c r="U434" s="4"/>
      <c r="V434" s="191" t="s">
        <v>883</v>
      </c>
      <c r="W434" s="192" t="s">
        <v>884</v>
      </c>
      <c r="X434" s="192" t="s">
        <v>435</v>
      </c>
      <c r="Y434" s="3"/>
    </row>
    <row r="435" spans="19:25">
      <c r="S435" s="5"/>
      <c r="T435" s="6"/>
      <c r="U435" s="6"/>
      <c r="V435" s="191" t="s">
        <v>885</v>
      </c>
      <c r="W435" s="193" t="s">
        <v>886</v>
      </c>
      <c r="X435" s="193" t="s">
        <v>435</v>
      </c>
      <c r="Y435" s="84"/>
    </row>
    <row r="436" spans="19:25">
      <c r="S436" s="3"/>
      <c r="T436" s="4"/>
      <c r="U436" s="4"/>
      <c r="V436" s="191" t="s">
        <v>887</v>
      </c>
      <c r="W436" s="192" t="s">
        <v>25</v>
      </c>
      <c r="X436" s="192" t="s">
        <v>435</v>
      </c>
      <c r="Y436" s="3"/>
    </row>
    <row r="437" spans="19:25">
      <c r="S437" s="5"/>
      <c r="T437" s="6"/>
      <c r="U437" s="6"/>
      <c r="V437" s="195" t="s">
        <v>888</v>
      </c>
      <c r="W437" s="193" t="s">
        <v>889</v>
      </c>
      <c r="X437" s="193" t="s">
        <v>435</v>
      </c>
      <c r="Y437" s="84"/>
    </row>
    <row r="438" spans="19:25">
      <c r="S438" s="3"/>
      <c r="T438" s="4"/>
      <c r="U438" s="4"/>
      <c r="V438" s="191" t="s">
        <v>890</v>
      </c>
      <c r="W438" s="192" t="s">
        <v>891</v>
      </c>
      <c r="X438" s="192" t="s">
        <v>435</v>
      </c>
      <c r="Y438" s="3"/>
    </row>
    <row r="439" spans="19:25">
      <c r="S439" s="5"/>
      <c r="T439" s="6"/>
      <c r="U439" s="6"/>
      <c r="V439" s="195" t="s">
        <v>892</v>
      </c>
      <c r="W439" s="193" t="s">
        <v>26</v>
      </c>
      <c r="X439" s="193" t="s">
        <v>435</v>
      </c>
      <c r="Y439" s="84"/>
    </row>
    <row r="440" spans="19:25">
      <c r="S440" s="3"/>
      <c r="T440" s="4"/>
      <c r="U440" s="4"/>
      <c r="V440" s="195" t="s">
        <v>893</v>
      </c>
      <c r="W440" s="192" t="s">
        <v>894</v>
      </c>
      <c r="X440" s="192" t="s">
        <v>435</v>
      </c>
      <c r="Y440" s="3"/>
    </row>
    <row r="441" spans="19:25">
      <c r="S441" s="5"/>
      <c r="T441" s="6"/>
      <c r="U441" s="6"/>
      <c r="V441" s="195" t="s">
        <v>895</v>
      </c>
      <c r="W441" s="193" t="s">
        <v>896</v>
      </c>
      <c r="X441" s="193" t="s">
        <v>435</v>
      </c>
      <c r="Y441" s="84"/>
    </row>
    <row r="442" spans="19:25">
      <c r="S442" s="3"/>
      <c r="T442" s="4"/>
      <c r="U442" s="4"/>
      <c r="V442" s="195" t="s">
        <v>897</v>
      </c>
      <c r="W442" s="192" t="s">
        <v>898</v>
      </c>
      <c r="X442" s="192" t="s">
        <v>435</v>
      </c>
      <c r="Y442" s="3"/>
    </row>
    <row r="443" spans="19:25">
      <c r="S443" s="5"/>
      <c r="T443" s="6"/>
      <c r="U443" s="6"/>
      <c r="V443" s="195" t="s">
        <v>899</v>
      </c>
      <c r="W443" s="193" t="s">
        <v>900</v>
      </c>
      <c r="X443" s="193" t="s">
        <v>435</v>
      </c>
      <c r="Y443" s="84"/>
    </row>
    <row r="444" spans="19:25">
      <c r="S444" s="3"/>
      <c r="T444" s="4"/>
      <c r="U444" s="4"/>
      <c r="V444" s="195" t="s">
        <v>901</v>
      </c>
      <c r="W444" s="192" t="s">
        <v>902</v>
      </c>
      <c r="X444" s="192" t="s">
        <v>435</v>
      </c>
      <c r="Y444" s="3"/>
    </row>
    <row r="445" spans="19:25">
      <c r="S445" s="5"/>
      <c r="T445" s="6"/>
      <c r="U445" s="6"/>
      <c r="V445" s="195" t="s">
        <v>903</v>
      </c>
      <c r="W445" s="193" t="s">
        <v>27</v>
      </c>
      <c r="X445" s="193" t="s">
        <v>435</v>
      </c>
      <c r="Y445" s="84"/>
    </row>
    <row r="446" spans="19:25">
      <c r="S446" s="3"/>
      <c r="T446" s="4"/>
      <c r="U446" s="4"/>
      <c r="V446" s="195" t="s">
        <v>904</v>
      </c>
      <c r="W446" s="192" t="s">
        <v>28</v>
      </c>
      <c r="X446" s="192" t="s">
        <v>435</v>
      </c>
      <c r="Y446" s="3"/>
    </row>
    <row r="447" spans="19:25">
      <c r="S447" s="5"/>
      <c r="T447" s="6"/>
      <c r="U447" s="6"/>
      <c r="V447" s="195" t="s">
        <v>905</v>
      </c>
      <c r="W447" s="193" t="s">
        <v>906</v>
      </c>
      <c r="X447" s="193" t="s">
        <v>435</v>
      </c>
      <c r="Y447" s="84"/>
    </row>
    <row r="448" spans="19:25">
      <c r="S448" s="3"/>
      <c r="T448" s="4"/>
      <c r="U448" s="4"/>
      <c r="V448" s="195" t="s">
        <v>907</v>
      </c>
      <c r="W448" s="192" t="s">
        <v>908</v>
      </c>
      <c r="X448" s="192" t="s">
        <v>435</v>
      </c>
      <c r="Y448" s="3"/>
    </row>
    <row r="449" spans="19:25">
      <c r="S449" s="5"/>
      <c r="T449" s="6"/>
      <c r="U449" s="6"/>
      <c r="V449" s="195" t="s">
        <v>909</v>
      </c>
      <c r="W449" s="193" t="s">
        <v>29</v>
      </c>
      <c r="X449" s="193" t="s">
        <v>435</v>
      </c>
      <c r="Y449" s="84"/>
    </row>
    <row r="450" spans="19:25">
      <c r="S450" s="3"/>
      <c r="T450" s="4"/>
      <c r="U450" s="4"/>
      <c r="V450" s="195" t="s">
        <v>910</v>
      </c>
      <c r="W450" s="192" t="s">
        <v>911</v>
      </c>
      <c r="X450" s="192" t="s">
        <v>435</v>
      </c>
      <c r="Y450" s="3"/>
    </row>
    <row r="451" spans="19:25">
      <c r="S451" s="5"/>
      <c r="T451" s="6"/>
      <c r="U451" s="6"/>
      <c r="V451" s="195" t="s">
        <v>912</v>
      </c>
      <c r="W451" s="193" t="s">
        <v>913</v>
      </c>
      <c r="X451" s="193" t="s">
        <v>435</v>
      </c>
      <c r="Y451" s="84"/>
    </row>
    <row r="452" spans="19:25">
      <c r="S452" s="3"/>
      <c r="T452" s="4"/>
      <c r="U452" s="4"/>
      <c r="V452" s="195" t="s">
        <v>914</v>
      </c>
      <c r="W452" s="192" t="s">
        <v>915</v>
      </c>
      <c r="X452" s="192" t="s">
        <v>435</v>
      </c>
      <c r="Y452" s="3"/>
    </row>
    <row r="453" spans="19:25">
      <c r="S453" s="5"/>
      <c r="T453" s="6"/>
      <c r="U453" s="6"/>
      <c r="V453" s="195" t="s">
        <v>916</v>
      </c>
      <c r="W453" s="193" t="s">
        <v>917</v>
      </c>
      <c r="X453" s="193" t="s">
        <v>435</v>
      </c>
      <c r="Y453" s="84"/>
    </row>
    <row r="454" spans="19:25">
      <c r="S454" s="3"/>
      <c r="T454" s="4"/>
      <c r="U454" s="4"/>
      <c r="V454" s="195" t="s">
        <v>918</v>
      </c>
      <c r="W454" s="192" t="s">
        <v>30</v>
      </c>
      <c r="X454" s="192" t="s">
        <v>435</v>
      </c>
      <c r="Y454" s="3"/>
    </row>
    <row r="455" spans="19:25">
      <c r="S455" s="5"/>
      <c r="T455" s="6"/>
      <c r="U455" s="6"/>
      <c r="V455" s="191" t="s">
        <v>919</v>
      </c>
      <c r="W455" s="193" t="s">
        <v>920</v>
      </c>
      <c r="X455" s="193" t="s">
        <v>435</v>
      </c>
      <c r="Y455" s="84"/>
    </row>
    <row r="456" spans="19:25">
      <c r="S456" s="3"/>
      <c r="T456" s="4"/>
      <c r="U456" s="4"/>
      <c r="V456" s="191" t="s">
        <v>921</v>
      </c>
      <c r="W456" s="192" t="s">
        <v>922</v>
      </c>
      <c r="X456" s="192" t="s">
        <v>435</v>
      </c>
      <c r="Y456" s="3"/>
    </row>
    <row r="457" spans="19:25">
      <c r="S457" s="5"/>
      <c r="T457" s="6"/>
      <c r="U457" s="6"/>
      <c r="V457" s="195" t="s">
        <v>923</v>
      </c>
      <c r="W457" s="193" t="s">
        <v>924</v>
      </c>
      <c r="X457" s="193" t="s">
        <v>435</v>
      </c>
      <c r="Y457" s="84"/>
    </row>
    <row r="458" spans="19:25">
      <c r="S458" s="3"/>
      <c r="T458" s="4"/>
      <c r="U458" s="4"/>
      <c r="V458" s="191" t="s">
        <v>925</v>
      </c>
      <c r="W458" s="192" t="s">
        <v>926</v>
      </c>
      <c r="X458" s="192" t="s">
        <v>435</v>
      </c>
      <c r="Y458" s="3"/>
    </row>
    <row r="459" spans="19:25">
      <c r="S459" s="5"/>
      <c r="T459" s="6"/>
      <c r="U459" s="6"/>
      <c r="V459" s="195" t="s">
        <v>927</v>
      </c>
      <c r="W459" s="193" t="s">
        <v>928</v>
      </c>
      <c r="X459" s="193" t="s">
        <v>435</v>
      </c>
      <c r="Y459" s="84"/>
    </row>
    <row r="460" spans="19:25">
      <c r="S460" s="3"/>
      <c r="T460" s="4"/>
      <c r="U460" s="4"/>
      <c r="V460" s="191" t="s">
        <v>305</v>
      </c>
      <c r="W460" s="192" t="s">
        <v>920</v>
      </c>
      <c r="X460" s="192" t="s">
        <v>435</v>
      </c>
      <c r="Y460" s="3"/>
    </row>
    <row r="461" spans="19:25">
      <c r="S461" s="5"/>
      <c r="T461" s="6"/>
      <c r="U461" s="6"/>
      <c r="V461" s="191" t="s">
        <v>929</v>
      </c>
      <c r="W461" s="193" t="s">
        <v>930</v>
      </c>
      <c r="X461" s="193" t="s">
        <v>435</v>
      </c>
      <c r="Y461" s="84"/>
    </row>
    <row r="462" spans="19:25">
      <c r="S462" s="3"/>
      <c r="T462" s="4"/>
      <c r="U462" s="4"/>
      <c r="V462" s="195" t="s">
        <v>931</v>
      </c>
      <c r="W462" s="192" t="s">
        <v>932</v>
      </c>
      <c r="X462" s="192" t="s">
        <v>435</v>
      </c>
      <c r="Y462" s="3"/>
    </row>
    <row r="463" spans="19:25">
      <c r="S463" s="5"/>
      <c r="T463" s="6"/>
      <c r="U463" s="6"/>
      <c r="V463" s="195" t="s">
        <v>933</v>
      </c>
      <c r="W463" s="193" t="s">
        <v>31</v>
      </c>
      <c r="X463" s="193" t="s">
        <v>435</v>
      </c>
      <c r="Y463" s="84"/>
    </row>
    <row r="464" spans="19:25">
      <c r="S464" s="3"/>
      <c r="T464" s="4"/>
      <c r="U464" s="4"/>
      <c r="V464" s="191" t="s">
        <v>934</v>
      </c>
      <c r="W464" s="192" t="s">
        <v>935</v>
      </c>
      <c r="X464" s="192" t="s">
        <v>435</v>
      </c>
      <c r="Y464" s="3"/>
    </row>
    <row r="465" spans="19:25">
      <c r="S465" s="5"/>
      <c r="T465" s="6"/>
      <c r="U465" s="6"/>
      <c r="V465" s="191" t="s">
        <v>936</v>
      </c>
      <c r="W465" s="193" t="s">
        <v>937</v>
      </c>
      <c r="X465" s="193" t="s">
        <v>435</v>
      </c>
      <c r="Y465" s="84"/>
    </row>
    <row r="466" spans="19:25">
      <c r="S466" s="3"/>
      <c r="T466" s="4"/>
      <c r="U466" s="4"/>
      <c r="V466" s="195" t="s">
        <v>938</v>
      </c>
      <c r="W466" s="192" t="s">
        <v>32</v>
      </c>
      <c r="X466" s="192" t="s">
        <v>435</v>
      </c>
      <c r="Y466" s="3"/>
    </row>
    <row r="467" spans="19:25">
      <c r="S467" s="5"/>
      <c r="T467" s="6"/>
      <c r="U467" s="6"/>
      <c r="V467" s="191" t="s">
        <v>939</v>
      </c>
      <c r="W467" s="193" t="s">
        <v>940</v>
      </c>
      <c r="X467" s="193" t="s">
        <v>435</v>
      </c>
      <c r="Y467" s="84"/>
    </row>
    <row r="468" spans="19:25">
      <c r="S468" s="3"/>
      <c r="T468" s="4"/>
      <c r="U468" s="4"/>
      <c r="V468" s="195" t="s">
        <v>941</v>
      </c>
      <c r="W468" s="192" t="s">
        <v>942</v>
      </c>
      <c r="X468" s="192" t="s">
        <v>435</v>
      </c>
      <c r="Y468" s="3"/>
    </row>
    <row r="469" spans="19:25">
      <c r="S469" s="5"/>
      <c r="T469" s="6"/>
      <c r="U469" s="6"/>
      <c r="V469" s="191" t="s">
        <v>943</v>
      </c>
      <c r="W469" s="193" t="s">
        <v>944</v>
      </c>
      <c r="X469" s="193" t="s">
        <v>435</v>
      </c>
      <c r="Y469" s="84"/>
    </row>
    <row r="470" spans="19:25">
      <c r="S470" s="3"/>
      <c r="T470" s="4"/>
      <c r="U470" s="4"/>
      <c r="V470" s="195" t="s">
        <v>945</v>
      </c>
      <c r="W470" s="192" t="s">
        <v>946</v>
      </c>
      <c r="X470" s="192" t="s">
        <v>435</v>
      </c>
      <c r="Y470" s="3"/>
    </row>
    <row r="471" spans="19:25">
      <c r="S471" s="5"/>
      <c r="T471" s="6"/>
      <c r="U471" s="6"/>
      <c r="V471" s="195" t="s">
        <v>947</v>
      </c>
      <c r="W471" s="193" t="s">
        <v>948</v>
      </c>
      <c r="X471" s="193" t="s">
        <v>435</v>
      </c>
      <c r="Y471" s="84"/>
    </row>
    <row r="472" spans="19:25">
      <c r="S472" s="3"/>
      <c r="T472" s="4"/>
      <c r="U472" s="4"/>
      <c r="V472" s="191" t="s">
        <v>949</v>
      </c>
      <c r="W472" s="192" t="s">
        <v>950</v>
      </c>
      <c r="X472" s="192" t="s">
        <v>435</v>
      </c>
      <c r="Y472" s="3"/>
    </row>
    <row r="473" spans="19:25">
      <c r="S473" s="5"/>
      <c r="T473" s="6"/>
      <c r="U473" s="6"/>
      <c r="V473" s="191" t="s">
        <v>951</v>
      </c>
      <c r="W473" s="193" t="s">
        <v>952</v>
      </c>
      <c r="X473" s="193" t="s">
        <v>435</v>
      </c>
      <c r="Y473" s="84"/>
    </row>
    <row r="474" spans="19:25">
      <c r="S474" s="3"/>
      <c r="T474" s="4"/>
      <c r="U474" s="4"/>
      <c r="V474" s="191" t="s">
        <v>953</v>
      </c>
      <c r="W474" s="192" t="s">
        <v>954</v>
      </c>
      <c r="X474" s="192" t="s">
        <v>435</v>
      </c>
      <c r="Y474" s="3"/>
    </row>
    <row r="475" spans="19:25">
      <c r="S475" s="5"/>
      <c r="T475" s="6"/>
      <c r="U475" s="6"/>
      <c r="V475" s="191" t="s">
        <v>955</v>
      </c>
      <c r="W475" s="193" t="s">
        <v>33</v>
      </c>
      <c r="X475" s="193" t="s">
        <v>435</v>
      </c>
      <c r="Y475" s="84"/>
    </row>
    <row r="476" spans="19:25">
      <c r="S476" s="3"/>
      <c r="T476" s="4"/>
      <c r="U476" s="4"/>
      <c r="V476" s="195" t="s">
        <v>956</v>
      </c>
      <c r="W476" s="192" t="s">
        <v>34</v>
      </c>
      <c r="X476" s="192" t="s">
        <v>435</v>
      </c>
      <c r="Y476" s="3"/>
    </row>
    <row r="477" spans="19:25">
      <c r="S477" s="5"/>
      <c r="T477" s="6"/>
      <c r="U477" s="6"/>
      <c r="V477" s="191" t="s">
        <v>957</v>
      </c>
      <c r="W477" s="193" t="s">
        <v>958</v>
      </c>
      <c r="X477" s="193" t="s">
        <v>435</v>
      </c>
      <c r="Y477" s="84"/>
    </row>
    <row r="478" spans="19:25">
      <c r="S478" s="3"/>
      <c r="T478" s="4"/>
      <c r="U478" s="4"/>
      <c r="V478" s="191" t="s">
        <v>959</v>
      </c>
      <c r="W478" s="192" t="s">
        <v>35</v>
      </c>
      <c r="X478" s="192" t="s">
        <v>435</v>
      </c>
      <c r="Y478" s="3"/>
    </row>
    <row r="479" spans="19:25">
      <c r="S479" s="5"/>
      <c r="T479" s="6"/>
      <c r="U479" s="6"/>
      <c r="V479" s="191" t="s">
        <v>960</v>
      </c>
      <c r="W479" s="193" t="s">
        <v>961</v>
      </c>
      <c r="X479" s="193" t="s">
        <v>435</v>
      </c>
      <c r="Y479" s="84"/>
    </row>
    <row r="480" spans="19:25">
      <c r="S480" s="3"/>
      <c r="T480" s="4"/>
      <c r="U480" s="4"/>
      <c r="V480" s="191" t="s">
        <v>962</v>
      </c>
      <c r="W480" s="192" t="s">
        <v>36</v>
      </c>
      <c r="X480" s="192" t="s">
        <v>435</v>
      </c>
      <c r="Y480" s="3"/>
    </row>
    <row r="481" spans="19:25">
      <c r="S481" s="5"/>
      <c r="T481" s="6"/>
      <c r="U481" s="6"/>
      <c r="V481" s="191" t="s">
        <v>963</v>
      </c>
      <c r="W481" s="193" t="s">
        <v>964</v>
      </c>
      <c r="X481" s="193" t="s">
        <v>435</v>
      </c>
      <c r="Y481" s="84"/>
    </row>
    <row r="482" spans="19:25">
      <c r="S482" s="3"/>
      <c r="T482" s="4"/>
      <c r="U482" s="4"/>
      <c r="V482" s="191" t="s">
        <v>965</v>
      </c>
      <c r="W482" s="192" t="s">
        <v>966</v>
      </c>
      <c r="X482" s="192" t="s">
        <v>435</v>
      </c>
      <c r="Y482" s="3"/>
    </row>
    <row r="483" spans="19:25">
      <c r="S483" s="5"/>
      <c r="T483" s="6"/>
      <c r="U483" s="6"/>
      <c r="V483" s="191" t="s">
        <v>967</v>
      </c>
      <c r="W483" s="193" t="s">
        <v>37</v>
      </c>
      <c r="X483" s="193" t="s">
        <v>435</v>
      </c>
      <c r="Y483" s="84"/>
    </row>
    <row r="484" spans="19:25">
      <c r="S484" s="3"/>
      <c r="T484" s="4"/>
      <c r="U484" s="4"/>
      <c r="V484" s="191" t="s">
        <v>968</v>
      </c>
      <c r="W484" s="192" t="s">
        <v>969</v>
      </c>
      <c r="X484" s="192" t="s">
        <v>435</v>
      </c>
      <c r="Y484" s="3"/>
    </row>
    <row r="485" spans="19:25">
      <c r="S485" s="5"/>
      <c r="T485" s="6"/>
      <c r="U485" s="6"/>
      <c r="V485" s="191" t="s">
        <v>970</v>
      </c>
      <c r="W485" s="193" t="s">
        <v>971</v>
      </c>
      <c r="X485" s="193" t="s">
        <v>435</v>
      </c>
      <c r="Y485" s="84"/>
    </row>
    <row r="486" spans="19:25">
      <c r="S486" s="3"/>
      <c r="T486" s="4"/>
      <c r="U486" s="4"/>
      <c r="V486" s="195" t="s">
        <v>972</v>
      </c>
      <c r="W486" s="192" t="s">
        <v>973</v>
      </c>
      <c r="X486" s="192" t="s">
        <v>440</v>
      </c>
      <c r="Y486" s="3"/>
    </row>
    <row r="487" spans="19:25">
      <c r="S487" s="5"/>
      <c r="T487" s="6"/>
      <c r="U487" s="6"/>
      <c r="V487" s="195" t="s">
        <v>974</v>
      </c>
      <c r="W487" s="193" t="s">
        <v>973</v>
      </c>
      <c r="X487" s="193" t="s">
        <v>440</v>
      </c>
      <c r="Y487" s="84"/>
    </row>
    <row r="488" spans="19:25">
      <c r="S488" s="3"/>
      <c r="T488" s="4"/>
      <c r="U488" s="4"/>
      <c r="V488" s="195" t="s">
        <v>306</v>
      </c>
      <c r="W488" s="192" t="s">
        <v>973</v>
      </c>
      <c r="X488" s="192" t="s">
        <v>440</v>
      </c>
      <c r="Y488" s="3"/>
    </row>
    <row r="489" spans="19:25">
      <c r="S489" s="5"/>
      <c r="T489" s="6"/>
      <c r="U489" s="6"/>
      <c r="V489" s="191" t="s">
        <v>975</v>
      </c>
      <c r="W489" s="193" t="s">
        <v>976</v>
      </c>
      <c r="X489" s="193" t="s">
        <v>440</v>
      </c>
      <c r="Y489" s="84"/>
    </row>
    <row r="490" spans="19:25">
      <c r="S490" s="3"/>
      <c r="T490" s="4"/>
      <c r="U490" s="4"/>
      <c r="V490" s="191" t="s">
        <v>307</v>
      </c>
      <c r="W490" s="192" t="s">
        <v>976</v>
      </c>
      <c r="X490" s="192" t="s">
        <v>440</v>
      </c>
      <c r="Y490" s="3"/>
    </row>
    <row r="491" spans="19:25">
      <c r="S491" s="5"/>
      <c r="T491" s="6"/>
      <c r="U491" s="6"/>
      <c r="V491" s="191" t="s">
        <v>308</v>
      </c>
      <c r="W491" s="193" t="s">
        <v>976</v>
      </c>
      <c r="X491" s="193" t="s">
        <v>440</v>
      </c>
      <c r="Y491" s="84"/>
    </row>
    <row r="492" spans="19:25">
      <c r="S492" s="3"/>
      <c r="T492" s="4"/>
      <c r="U492" s="4"/>
      <c r="V492" s="195" t="s">
        <v>977</v>
      </c>
      <c r="W492" s="192" t="s">
        <v>978</v>
      </c>
      <c r="X492" s="192" t="s">
        <v>440</v>
      </c>
      <c r="Y492" s="3"/>
    </row>
    <row r="493" spans="19:25">
      <c r="S493" s="5"/>
      <c r="T493" s="6"/>
      <c r="U493" s="6"/>
      <c r="V493" s="195" t="s">
        <v>979</v>
      </c>
      <c r="W493" s="193" t="s">
        <v>980</v>
      </c>
      <c r="X493" s="193" t="s">
        <v>440</v>
      </c>
      <c r="Y493" s="84"/>
    </row>
    <row r="494" spans="19:25">
      <c r="S494" s="3"/>
      <c r="T494" s="4"/>
      <c r="U494" s="4"/>
      <c r="V494" s="195" t="s">
        <v>981</v>
      </c>
      <c r="W494" s="192" t="s">
        <v>982</v>
      </c>
      <c r="X494" s="192" t="s">
        <v>440</v>
      </c>
      <c r="Y494" s="3"/>
    </row>
    <row r="495" spans="19:25">
      <c r="S495" s="5"/>
      <c r="T495" s="6"/>
      <c r="U495" s="6"/>
      <c r="V495" s="195" t="s">
        <v>983</v>
      </c>
      <c r="W495" s="193" t="s">
        <v>984</v>
      </c>
      <c r="X495" s="193" t="s">
        <v>440</v>
      </c>
      <c r="Y495" s="84"/>
    </row>
    <row r="496" spans="19:25">
      <c r="S496" s="3"/>
      <c r="T496" s="4"/>
      <c r="U496" s="4"/>
      <c r="V496" s="195" t="s">
        <v>985</v>
      </c>
      <c r="W496" s="192" t="s">
        <v>986</v>
      </c>
      <c r="X496" s="192" t="s">
        <v>440</v>
      </c>
      <c r="Y496" s="3"/>
    </row>
    <row r="497" spans="19:25">
      <c r="S497" s="5"/>
      <c r="T497" s="6"/>
      <c r="U497" s="6"/>
      <c r="V497" s="195" t="s">
        <v>987</v>
      </c>
      <c r="W497" s="193" t="s">
        <v>988</v>
      </c>
      <c r="X497" s="193" t="s">
        <v>440</v>
      </c>
      <c r="Y497" s="84"/>
    </row>
    <row r="498" spans="19:25">
      <c r="S498" s="3"/>
      <c r="T498" s="4"/>
      <c r="U498" s="4"/>
      <c r="V498" s="195" t="s">
        <v>989</v>
      </c>
      <c r="W498" s="192" t="s">
        <v>990</v>
      </c>
      <c r="X498" s="192" t="s">
        <v>440</v>
      </c>
      <c r="Y498" s="3"/>
    </row>
    <row r="499" spans="19:25">
      <c r="S499" s="5"/>
      <c r="T499" s="6"/>
      <c r="U499" s="6"/>
      <c r="V499" s="195" t="s">
        <v>991</v>
      </c>
      <c r="W499" s="193" t="s">
        <v>992</v>
      </c>
      <c r="X499" s="193" t="s">
        <v>440</v>
      </c>
      <c r="Y499" s="84"/>
    </row>
    <row r="500" spans="19:25">
      <c r="S500" s="3"/>
      <c r="T500" s="4"/>
      <c r="U500" s="4"/>
      <c r="V500" s="195" t="s">
        <v>993</v>
      </c>
      <c r="W500" s="192" t="s">
        <v>994</v>
      </c>
      <c r="X500" s="192" t="s">
        <v>440</v>
      </c>
      <c r="Y500" s="3"/>
    </row>
    <row r="501" spans="19:25">
      <c r="S501" s="5"/>
      <c r="T501" s="6"/>
      <c r="U501" s="6"/>
      <c r="V501" s="195" t="s">
        <v>995</v>
      </c>
      <c r="W501" s="193" t="s">
        <v>996</v>
      </c>
      <c r="X501" s="193" t="s">
        <v>440</v>
      </c>
      <c r="Y501" s="84"/>
    </row>
    <row r="502" spans="19:25">
      <c r="S502" s="3"/>
      <c r="T502" s="4"/>
      <c r="U502" s="4"/>
      <c r="V502" s="195" t="s">
        <v>997</v>
      </c>
      <c r="W502" s="192" t="s">
        <v>998</v>
      </c>
      <c r="X502" s="192" t="s">
        <v>440</v>
      </c>
      <c r="Y502" s="3"/>
    </row>
    <row r="503" spans="19:25">
      <c r="S503" s="5"/>
      <c r="T503" s="6"/>
      <c r="U503" s="6"/>
      <c r="V503" s="195" t="s">
        <v>999</v>
      </c>
      <c r="W503" s="193" t="s">
        <v>1000</v>
      </c>
      <c r="X503" s="193" t="s">
        <v>440</v>
      </c>
      <c r="Y503" s="84"/>
    </row>
    <row r="504" spans="19:25">
      <c r="S504" s="3"/>
      <c r="T504" s="4"/>
      <c r="U504" s="4"/>
      <c r="V504" s="195" t="s">
        <v>1001</v>
      </c>
      <c r="W504" s="192" t="s">
        <v>1002</v>
      </c>
      <c r="X504" s="192" t="s">
        <v>440</v>
      </c>
      <c r="Y504" s="3"/>
    </row>
    <row r="505" spans="19:25">
      <c r="S505" s="5"/>
      <c r="T505" s="6"/>
      <c r="U505" s="6"/>
      <c r="V505" s="195" t="s">
        <v>1003</v>
      </c>
      <c r="W505" s="193" t="s">
        <v>1004</v>
      </c>
      <c r="X505" s="193" t="s">
        <v>440</v>
      </c>
      <c r="Y505" s="84"/>
    </row>
    <row r="506" spans="19:25">
      <c r="S506" s="3"/>
      <c r="T506" s="4"/>
      <c r="U506" s="4"/>
      <c r="V506" s="195" t="s">
        <v>1005</v>
      </c>
      <c r="W506" s="192" t="s">
        <v>1006</v>
      </c>
      <c r="X506" s="192" t="s">
        <v>440</v>
      </c>
      <c r="Y506" s="3"/>
    </row>
    <row r="507" spans="19:25">
      <c r="S507" s="5"/>
      <c r="T507" s="6"/>
      <c r="U507" s="6"/>
      <c r="V507" s="195" t="s">
        <v>1007</v>
      </c>
      <c r="W507" s="193" t="s">
        <v>1008</v>
      </c>
      <c r="X507" s="193" t="s">
        <v>440</v>
      </c>
      <c r="Y507" s="84"/>
    </row>
    <row r="508" spans="19:25">
      <c r="S508" s="3"/>
      <c r="T508" s="4"/>
      <c r="U508" s="4"/>
      <c r="V508" s="195" t="s">
        <v>1009</v>
      </c>
      <c r="W508" s="192" t="s">
        <v>38</v>
      </c>
      <c r="X508" s="192" t="s">
        <v>440</v>
      </c>
      <c r="Y508" s="3"/>
    </row>
    <row r="509" spans="19:25">
      <c r="S509" s="5"/>
      <c r="T509" s="6"/>
      <c r="U509" s="6"/>
      <c r="V509" s="195" t="s">
        <v>1010</v>
      </c>
      <c r="W509" s="193" t="s">
        <v>1011</v>
      </c>
      <c r="X509" s="193" t="s">
        <v>440</v>
      </c>
      <c r="Y509" s="84"/>
    </row>
    <row r="510" spans="19:25">
      <c r="S510" s="3"/>
      <c r="T510" s="4"/>
      <c r="U510" s="4"/>
      <c r="V510" s="195" t="s">
        <v>1012</v>
      </c>
      <c r="W510" s="192" t="s">
        <v>1013</v>
      </c>
      <c r="X510" s="192" t="s">
        <v>440</v>
      </c>
      <c r="Y510" s="3"/>
    </row>
    <row r="511" spans="19:25">
      <c r="S511" s="5"/>
      <c r="T511" s="6"/>
      <c r="U511" s="6"/>
      <c r="V511" s="195" t="s">
        <v>1014</v>
      </c>
      <c r="W511" s="193" t="s">
        <v>1015</v>
      </c>
      <c r="X511" s="193" t="s">
        <v>440</v>
      </c>
      <c r="Y511" s="84"/>
    </row>
    <row r="512" spans="19:25">
      <c r="S512" s="3"/>
      <c r="T512" s="4"/>
      <c r="U512" s="4"/>
      <c r="V512" s="195" t="s">
        <v>1016</v>
      </c>
      <c r="W512" s="192" t="s">
        <v>1017</v>
      </c>
      <c r="X512" s="192" t="s">
        <v>440</v>
      </c>
      <c r="Y512" s="3"/>
    </row>
    <row r="513" spans="19:25">
      <c r="S513" s="5"/>
      <c r="T513" s="6"/>
      <c r="U513" s="6"/>
      <c r="V513" s="195" t="s">
        <v>1018</v>
      </c>
      <c r="W513" s="193" t="s">
        <v>1019</v>
      </c>
      <c r="X513" s="193" t="s">
        <v>440</v>
      </c>
      <c r="Y513" s="84"/>
    </row>
    <row r="514" spans="19:25">
      <c r="S514" s="3"/>
      <c r="T514" s="4"/>
      <c r="U514" s="4"/>
      <c r="V514" s="195" t="s">
        <v>1020</v>
      </c>
      <c r="W514" s="192" t="s">
        <v>1021</v>
      </c>
      <c r="X514" s="192" t="s">
        <v>440</v>
      </c>
      <c r="Y514" s="3"/>
    </row>
    <row r="515" spans="19:25">
      <c r="S515" s="5"/>
      <c r="T515" s="6"/>
      <c r="U515" s="6"/>
      <c r="V515" s="195" t="s">
        <v>1022</v>
      </c>
      <c r="W515" s="193" t="s">
        <v>1023</v>
      </c>
      <c r="X515" s="193" t="s">
        <v>440</v>
      </c>
      <c r="Y515" s="84"/>
    </row>
    <row r="516" spans="19:25">
      <c r="S516" s="3"/>
      <c r="T516" s="4"/>
      <c r="U516" s="4"/>
      <c r="V516" s="195" t="s">
        <v>1024</v>
      </c>
      <c r="W516" s="192" t="s">
        <v>1025</v>
      </c>
      <c r="X516" s="192" t="s">
        <v>440</v>
      </c>
      <c r="Y516" s="3"/>
    </row>
    <row r="517" spans="19:25">
      <c r="S517" s="5"/>
      <c r="T517" s="6"/>
      <c r="U517" s="6"/>
      <c r="V517" s="195" t="s">
        <v>1026</v>
      </c>
      <c r="W517" s="193" t="s">
        <v>1027</v>
      </c>
      <c r="X517" s="193" t="s">
        <v>440</v>
      </c>
      <c r="Y517" s="84"/>
    </row>
    <row r="518" spans="19:25">
      <c r="S518" s="3"/>
      <c r="T518" s="4"/>
      <c r="U518" s="4"/>
      <c r="V518" s="195" t="s">
        <v>1028</v>
      </c>
      <c r="W518" s="192" t="s">
        <v>1029</v>
      </c>
      <c r="X518" s="192" t="s">
        <v>440</v>
      </c>
      <c r="Y518" s="3"/>
    </row>
    <row r="519" spans="19:25">
      <c r="S519" s="5"/>
      <c r="T519" s="6"/>
      <c r="U519" s="6"/>
      <c r="V519" s="195" t="s">
        <v>1030</v>
      </c>
      <c r="W519" s="193" t="s">
        <v>1031</v>
      </c>
      <c r="X519" s="193" t="s">
        <v>440</v>
      </c>
      <c r="Y519" s="84"/>
    </row>
    <row r="520" spans="19:25">
      <c r="S520" s="3"/>
      <c r="T520" s="4"/>
      <c r="U520" s="4"/>
      <c r="V520" s="195" t="s">
        <v>1032</v>
      </c>
      <c r="W520" s="192" t="s">
        <v>1033</v>
      </c>
      <c r="X520" s="192" t="s">
        <v>440</v>
      </c>
      <c r="Y520" s="3"/>
    </row>
    <row r="521" spans="19:25">
      <c r="S521" s="5"/>
      <c r="T521" s="6"/>
      <c r="U521" s="6"/>
      <c r="V521" s="195" t="s">
        <v>1034</v>
      </c>
      <c r="W521" s="193" t="s">
        <v>1035</v>
      </c>
      <c r="X521" s="193" t="s">
        <v>440</v>
      </c>
      <c r="Y521" s="84"/>
    </row>
    <row r="522" spans="19:25">
      <c r="S522" s="3"/>
      <c r="T522" s="4"/>
      <c r="U522" s="4"/>
      <c r="V522" s="195" t="s">
        <v>1036</v>
      </c>
      <c r="W522" s="192" t="s">
        <v>1037</v>
      </c>
      <c r="X522" s="192" t="s">
        <v>440</v>
      </c>
      <c r="Y522" s="3"/>
    </row>
    <row r="523" spans="19:25">
      <c r="S523" s="5"/>
      <c r="T523" s="6"/>
      <c r="U523" s="6"/>
      <c r="V523" s="195" t="s">
        <v>1038</v>
      </c>
      <c r="W523" s="193" t="s">
        <v>1039</v>
      </c>
      <c r="X523" s="193" t="s">
        <v>440</v>
      </c>
      <c r="Y523" s="84"/>
    </row>
    <row r="524" spans="19:25">
      <c r="S524" s="3"/>
      <c r="T524" s="4"/>
      <c r="U524" s="4"/>
      <c r="V524" s="195" t="s">
        <v>1040</v>
      </c>
      <c r="W524" s="192" t="s">
        <v>39</v>
      </c>
      <c r="X524" s="192" t="s">
        <v>440</v>
      </c>
      <c r="Y524" s="3"/>
    </row>
    <row r="525" spans="19:25">
      <c r="S525" s="5"/>
      <c r="T525" s="6"/>
      <c r="U525" s="6"/>
      <c r="V525" s="195" t="s">
        <v>309</v>
      </c>
      <c r="W525" s="193" t="s">
        <v>1042</v>
      </c>
      <c r="X525" s="193" t="s">
        <v>440</v>
      </c>
      <c r="Y525" s="84"/>
    </row>
    <row r="526" spans="19:25">
      <c r="S526" s="3"/>
      <c r="T526" s="4"/>
      <c r="U526" s="4"/>
      <c r="V526" s="195" t="s">
        <v>1041</v>
      </c>
      <c r="W526" s="192" t="s">
        <v>1042</v>
      </c>
      <c r="X526" s="192" t="s">
        <v>440</v>
      </c>
      <c r="Y526" s="3"/>
    </row>
    <row r="527" spans="19:25">
      <c r="S527" s="5"/>
      <c r="T527" s="6"/>
      <c r="U527" s="6"/>
      <c r="V527" s="195" t="s">
        <v>1043</v>
      </c>
      <c r="W527" s="193" t="s">
        <v>1044</v>
      </c>
      <c r="X527" s="193" t="s">
        <v>440</v>
      </c>
      <c r="Y527" s="84"/>
    </row>
    <row r="528" spans="19:25">
      <c r="S528" s="3"/>
      <c r="T528" s="4"/>
      <c r="U528" s="4"/>
      <c r="V528" s="195" t="s">
        <v>310</v>
      </c>
      <c r="W528" s="192" t="s">
        <v>1019</v>
      </c>
      <c r="X528" s="192" t="s">
        <v>440</v>
      </c>
      <c r="Y528" s="3"/>
    </row>
    <row r="529" spans="19:25">
      <c r="S529" s="5"/>
      <c r="T529" s="6"/>
      <c r="U529" s="6"/>
      <c r="V529" s="191" t="s">
        <v>1045</v>
      </c>
      <c r="W529" s="193" t="s">
        <v>1046</v>
      </c>
      <c r="X529" s="193" t="s">
        <v>440</v>
      </c>
      <c r="Y529" s="84"/>
    </row>
    <row r="530" spans="19:25">
      <c r="S530" s="3"/>
      <c r="T530" s="4"/>
      <c r="U530" s="4"/>
      <c r="V530" s="191" t="s">
        <v>1047</v>
      </c>
      <c r="W530" s="192" t="s">
        <v>40</v>
      </c>
      <c r="X530" s="192" t="s">
        <v>440</v>
      </c>
      <c r="Y530" s="3"/>
    </row>
    <row r="531" spans="19:25">
      <c r="S531" s="5"/>
      <c r="T531" s="6"/>
      <c r="U531" s="6"/>
      <c r="V531" s="191" t="s">
        <v>1048</v>
      </c>
      <c r="W531" s="193" t="s">
        <v>1049</v>
      </c>
      <c r="X531" s="193" t="s">
        <v>440</v>
      </c>
      <c r="Y531" s="84"/>
    </row>
    <row r="532" spans="19:25">
      <c r="S532" s="3"/>
      <c r="T532" s="4"/>
      <c r="U532" s="4"/>
      <c r="V532" s="191" t="s">
        <v>1050</v>
      </c>
      <c r="W532" s="192" t="s">
        <v>1051</v>
      </c>
      <c r="X532" s="192" t="s">
        <v>440</v>
      </c>
      <c r="Y532" s="3"/>
    </row>
    <row r="533" spans="19:25">
      <c r="S533" s="5"/>
      <c r="T533" s="6"/>
      <c r="U533" s="6"/>
      <c r="V533" s="191" t="s">
        <v>1052</v>
      </c>
      <c r="W533" s="193" t="s">
        <v>1053</v>
      </c>
      <c r="X533" s="193" t="s">
        <v>440</v>
      </c>
      <c r="Y533" s="84"/>
    </row>
    <row r="534" spans="19:25">
      <c r="S534" s="3"/>
      <c r="T534" s="4"/>
      <c r="U534" s="4"/>
      <c r="V534" s="191" t="s">
        <v>1054</v>
      </c>
      <c r="W534" s="192" t="s">
        <v>1055</v>
      </c>
      <c r="X534" s="192" t="s">
        <v>440</v>
      </c>
      <c r="Y534" s="3"/>
    </row>
    <row r="535" spans="19:25">
      <c r="S535" s="5"/>
      <c r="T535" s="6"/>
      <c r="U535" s="6"/>
      <c r="V535" s="195" t="s">
        <v>1056</v>
      </c>
      <c r="W535" s="193" t="s">
        <v>41</v>
      </c>
      <c r="X535" s="193" t="s">
        <v>440</v>
      </c>
      <c r="Y535" s="84"/>
    </row>
    <row r="536" spans="19:25">
      <c r="S536" s="3"/>
      <c r="T536" s="4"/>
      <c r="U536" s="4"/>
      <c r="V536" s="195" t="s">
        <v>1057</v>
      </c>
      <c r="W536" s="192" t="s">
        <v>1058</v>
      </c>
      <c r="X536" s="192" t="s">
        <v>440</v>
      </c>
      <c r="Y536" s="3"/>
    </row>
    <row r="537" spans="19:25">
      <c r="S537" s="5"/>
      <c r="T537" s="6"/>
      <c r="U537" s="6"/>
      <c r="V537" s="191" t="s">
        <v>1059</v>
      </c>
      <c r="W537" s="193" t="s">
        <v>1060</v>
      </c>
      <c r="X537" s="193" t="s">
        <v>440</v>
      </c>
      <c r="Y537" s="84"/>
    </row>
    <row r="538" spans="19:25">
      <c r="S538" s="3"/>
      <c r="T538" s="4"/>
      <c r="U538" s="4"/>
      <c r="V538" s="191" t="s">
        <v>1061</v>
      </c>
      <c r="W538" s="192" t="s">
        <v>1062</v>
      </c>
      <c r="X538" s="192" t="s">
        <v>440</v>
      </c>
      <c r="Y538" s="3"/>
    </row>
    <row r="539" spans="19:25">
      <c r="S539" s="5"/>
      <c r="T539" s="6"/>
      <c r="U539" s="6"/>
      <c r="V539" s="195" t="s">
        <v>1063</v>
      </c>
      <c r="W539" s="193" t="s">
        <v>1064</v>
      </c>
      <c r="X539" s="193" t="s">
        <v>440</v>
      </c>
      <c r="Y539" s="84"/>
    </row>
    <row r="540" spans="19:25">
      <c r="S540" s="3"/>
      <c r="T540" s="4"/>
      <c r="U540" s="4"/>
      <c r="V540" s="191" t="s">
        <v>1065</v>
      </c>
      <c r="W540" s="192" t="s">
        <v>42</v>
      </c>
      <c r="X540" s="192" t="s">
        <v>440</v>
      </c>
      <c r="Y540" s="3"/>
    </row>
    <row r="541" spans="19:25">
      <c r="S541" s="5"/>
      <c r="T541" s="6"/>
      <c r="U541" s="6"/>
      <c r="V541" s="191" t="s">
        <v>1066</v>
      </c>
      <c r="W541" s="193" t="s">
        <v>1067</v>
      </c>
      <c r="X541" s="193" t="s">
        <v>423</v>
      </c>
      <c r="Y541" s="84"/>
    </row>
    <row r="542" spans="19:25">
      <c r="S542" s="3"/>
      <c r="T542" s="4"/>
      <c r="U542" s="4"/>
      <c r="V542" s="191" t="s">
        <v>311</v>
      </c>
      <c r="W542" s="192" t="s">
        <v>1067</v>
      </c>
      <c r="X542" s="192" t="s">
        <v>423</v>
      </c>
      <c r="Y542" s="3"/>
    </row>
    <row r="543" spans="19:25">
      <c r="S543" s="5"/>
      <c r="T543" s="6"/>
      <c r="U543" s="6"/>
      <c r="V543" s="191" t="s">
        <v>1068</v>
      </c>
      <c r="W543" s="193" t="s">
        <v>43</v>
      </c>
      <c r="X543" s="193" t="s">
        <v>423</v>
      </c>
      <c r="Y543" s="84"/>
    </row>
    <row r="544" spans="19:25">
      <c r="S544" s="3"/>
      <c r="T544" s="4"/>
      <c r="U544" s="4"/>
      <c r="V544" s="191" t="s">
        <v>1069</v>
      </c>
      <c r="W544" s="192" t="s">
        <v>1070</v>
      </c>
      <c r="X544" s="192" t="s">
        <v>423</v>
      </c>
      <c r="Y544" s="3"/>
    </row>
    <row r="545" spans="19:25">
      <c r="S545" s="5"/>
      <c r="T545" s="6"/>
      <c r="U545" s="6"/>
      <c r="V545" s="191" t="s">
        <v>1071</v>
      </c>
      <c r="W545" s="193" t="s">
        <v>1072</v>
      </c>
      <c r="X545" s="193" t="s">
        <v>423</v>
      </c>
      <c r="Y545" s="84"/>
    </row>
    <row r="546" spans="19:25">
      <c r="S546" s="3"/>
      <c r="T546" s="4"/>
      <c r="U546" s="4"/>
      <c r="V546" s="195" t="s">
        <v>1073</v>
      </c>
      <c r="W546" s="192" t="s">
        <v>1074</v>
      </c>
      <c r="X546" s="192" t="s">
        <v>423</v>
      </c>
      <c r="Y546" s="3"/>
    </row>
    <row r="547" spans="19:25">
      <c r="S547" s="5"/>
      <c r="T547" s="6"/>
      <c r="U547" s="6"/>
      <c r="V547" s="195" t="s">
        <v>1075</v>
      </c>
      <c r="W547" s="193" t="s">
        <v>1076</v>
      </c>
      <c r="X547" s="193" t="s">
        <v>423</v>
      </c>
      <c r="Y547" s="84"/>
    </row>
    <row r="548" spans="19:25">
      <c r="S548" s="3"/>
      <c r="T548" s="4"/>
      <c r="U548" s="4"/>
      <c r="V548" s="195" t="s">
        <v>1077</v>
      </c>
      <c r="W548" s="192" t="s">
        <v>1078</v>
      </c>
      <c r="X548" s="192" t="s">
        <v>423</v>
      </c>
      <c r="Y548" s="3"/>
    </row>
    <row r="549" spans="19:25">
      <c r="S549" s="5"/>
      <c r="T549" s="6"/>
      <c r="U549" s="6"/>
      <c r="V549" s="195" t="s">
        <v>1079</v>
      </c>
      <c r="W549" s="193" t="s">
        <v>1080</v>
      </c>
      <c r="X549" s="193" t="s">
        <v>423</v>
      </c>
      <c r="Y549" s="84"/>
    </row>
    <row r="550" spans="19:25">
      <c r="S550" s="3"/>
      <c r="T550" s="4"/>
      <c r="U550" s="4"/>
      <c r="V550" s="191" t="s">
        <v>1081</v>
      </c>
      <c r="W550" s="192" t="s">
        <v>1082</v>
      </c>
      <c r="X550" s="192" t="s">
        <v>423</v>
      </c>
      <c r="Y550" s="3"/>
    </row>
    <row r="551" spans="19:25">
      <c r="S551" s="5"/>
      <c r="T551" s="6"/>
      <c r="U551" s="6"/>
      <c r="V551" s="195" t="s">
        <v>1083</v>
      </c>
      <c r="W551" s="193" t="s">
        <v>1084</v>
      </c>
      <c r="X551" s="193" t="s">
        <v>423</v>
      </c>
      <c r="Y551" s="84"/>
    </row>
    <row r="552" spans="19:25">
      <c r="S552" s="3"/>
      <c r="T552" s="4"/>
      <c r="U552" s="4"/>
      <c r="V552" s="194" t="s">
        <v>1085</v>
      </c>
      <c r="W552" s="192" t="s">
        <v>1086</v>
      </c>
      <c r="X552" s="192" t="s">
        <v>423</v>
      </c>
      <c r="Y552" s="3"/>
    </row>
    <row r="553" spans="19:25">
      <c r="S553" s="5"/>
      <c r="T553" s="6"/>
      <c r="U553" s="6"/>
      <c r="V553" s="195" t="s">
        <v>1087</v>
      </c>
      <c r="W553" s="193" t="s">
        <v>1088</v>
      </c>
      <c r="X553" s="193" t="s">
        <v>423</v>
      </c>
      <c r="Y553" s="84"/>
    </row>
    <row r="554" spans="19:25">
      <c r="S554" s="3"/>
      <c r="T554" s="4"/>
      <c r="U554" s="4"/>
      <c r="V554" s="191" t="s">
        <v>1089</v>
      </c>
      <c r="W554" s="192" t="s">
        <v>44</v>
      </c>
      <c r="X554" s="192" t="s">
        <v>423</v>
      </c>
      <c r="Y554" s="3"/>
    </row>
    <row r="555" spans="19:25">
      <c r="S555" s="5"/>
      <c r="T555" s="6"/>
      <c r="U555" s="6"/>
      <c r="V555" s="191" t="s">
        <v>1090</v>
      </c>
      <c r="W555" s="193" t="s">
        <v>1091</v>
      </c>
      <c r="X555" s="193" t="s">
        <v>423</v>
      </c>
      <c r="Y555" s="84"/>
    </row>
    <row r="556" spans="19:25">
      <c r="S556" s="3"/>
      <c r="T556" s="4"/>
      <c r="U556" s="4"/>
      <c r="V556" s="195" t="s">
        <v>1092</v>
      </c>
      <c r="W556" s="192" t="s">
        <v>1093</v>
      </c>
      <c r="X556" s="192" t="s">
        <v>423</v>
      </c>
      <c r="Y556" s="3"/>
    </row>
    <row r="557" spans="19:25">
      <c r="S557" s="5"/>
      <c r="T557" s="6"/>
      <c r="U557" s="6"/>
      <c r="V557" s="195" t="s">
        <v>1094</v>
      </c>
      <c r="W557" s="193" t="s">
        <v>1095</v>
      </c>
      <c r="X557" s="193" t="s">
        <v>423</v>
      </c>
      <c r="Y557" s="84"/>
    </row>
    <row r="558" spans="19:25">
      <c r="S558" s="3"/>
      <c r="T558" s="4"/>
      <c r="U558" s="4"/>
      <c r="V558" s="195" t="s">
        <v>1096</v>
      </c>
      <c r="W558" s="192" t="s">
        <v>1097</v>
      </c>
      <c r="X558" s="192" t="s">
        <v>423</v>
      </c>
      <c r="Y558" s="3"/>
    </row>
    <row r="559" spans="19:25">
      <c r="S559" s="5"/>
      <c r="T559" s="6"/>
      <c r="U559" s="6"/>
      <c r="V559" s="195" t="s">
        <v>1098</v>
      </c>
      <c r="W559" s="193" t="s">
        <v>45</v>
      </c>
      <c r="X559" s="193" t="s">
        <v>423</v>
      </c>
      <c r="Y559" s="84"/>
    </row>
    <row r="560" spans="19:25">
      <c r="S560" s="3"/>
      <c r="T560" s="4"/>
      <c r="U560" s="4"/>
      <c r="V560" s="191" t="s">
        <v>1099</v>
      </c>
      <c r="W560" s="192" t="s">
        <v>1100</v>
      </c>
      <c r="X560" s="192" t="s">
        <v>424</v>
      </c>
      <c r="Y560" s="3"/>
    </row>
    <row r="561" spans="19:25">
      <c r="S561" s="5"/>
      <c r="T561" s="6"/>
      <c r="U561" s="6"/>
      <c r="V561" s="191" t="s">
        <v>312</v>
      </c>
      <c r="W561" s="193" t="s">
        <v>1100</v>
      </c>
      <c r="X561" s="193" t="s">
        <v>424</v>
      </c>
      <c r="Y561" s="84"/>
    </row>
    <row r="562" spans="19:25">
      <c r="S562" s="3"/>
      <c r="T562" s="4"/>
      <c r="U562" s="4"/>
      <c r="V562" s="191" t="s">
        <v>313</v>
      </c>
      <c r="W562" s="192" t="s">
        <v>1100</v>
      </c>
      <c r="X562" s="192" t="s">
        <v>424</v>
      </c>
      <c r="Y562" s="3"/>
    </row>
    <row r="563" spans="19:25">
      <c r="S563" s="5"/>
      <c r="T563" s="6"/>
      <c r="U563" s="6"/>
      <c r="V563" s="191" t="s">
        <v>1101</v>
      </c>
      <c r="W563" s="193" t="s">
        <v>1102</v>
      </c>
      <c r="X563" s="193" t="s">
        <v>424</v>
      </c>
      <c r="Y563" s="84"/>
    </row>
    <row r="564" spans="19:25">
      <c r="S564" s="3"/>
      <c r="T564" s="4"/>
      <c r="U564" s="4"/>
      <c r="V564" s="191" t="s">
        <v>1103</v>
      </c>
      <c r="W564" s="192" t="s">
        <v>1104</v>
      </c>
      <c r="X564" s="192" t="s">
        <v>424</v>
      </c>
      <c r="Y564" s="3"/>
    </row>
    <row r="565" spans="19:25">
      <c r="S565" s="5"/>
      <c r="T565" s="6"/>
      <c r="U565" s="6"/>
      <c r="V565" s="191" t="s">
        <v>1105</v>
      </c>
      <c r="W565" s="193" t="s">
        <v>2108</v>
      </c>
      <c r="X565" s="193" t="s">
        <v>424</v>
      </c>
      <c r="Y565" s="84"/>
    </row>
    <row r="566" spans="19:25">
      <c r="S566" s="3"/>
      <c r="T566" s="4"/>
      <c r="U566" s="4"/>
      <c r="V566" s="191" t="s">
        <v>1106</v>
      </c>
      <c r="W566" s="192" t="s">
        <v>1107</v>
      </c>
      <c r="X566" s="192" t="s">
        <v>424</v>
      </c>
      <c r="Y566" s="3"/>
    </row>
    <row r="567" spans="19:25">
      <c r="S567" s="5"/>
      <c r="T567" s="6"/>
      <c r="U567" s="6"/>
      <c r="V567" s="195" t="s">
        <v>1108</v>
      </c>
      <c r="W567" s="193" t="s">
        <v>1109</v>
      </c>
      <c r="X567" s="193" t="s">
        <v>424</v>
      </c>
      <c r="Y567" s="84"/>
    </row>
    <row r="568" spans="19:25">
      <c r="S568" s="3"/>
      <c r="T568" s="4"/>
      <c r="U568" s="4"/>
      <c r="V568" s="195" t="s">
        <v>1110</v>
      </c>
      <c r="W568" s="192" t="s">
        <v>1111</v>
      </c>
      <c r="X568" s="192" t="s">
        <v>424</v>
      </c>
      <c r="Y568" s="3"/>
    </row>
    <row r="569" spans="19:25">
      <c r="S569" s="5"/>
      <c r="T569" s="6"/>
      <c r="U569" s="6"/>
      <c r="V569" s="194" t="s">
        <v>1112</v>
      </c>
      <c r="W569" s="193" t="s">
        <v>1113</v>
      </c>
      <c r="X569" s="193" t="s">
        <v>424</v>
      </c>
      <c r="Y569" s="84"/>
    </row>
    <row r="570" spans="19:25">
      <c r="S570" s="3"/>
      <c r="T570" s="4"/>
      <c r="U570" s="4"/>
      <c r="V570" s="191" t="s">
        <v>1114</v>
      </c>
      <c r="W570" s="192" t="s">
        <v>1115</v>
      </c>
      <c r="X570" s="192" t="s">
        <v>424</v>
      </c>
      <c r="Y570" s="3"/>
    </row>
    <row r="571" spans="19:25">
      <c r="S571" s="5"/>
      <c r="T571" s="6"/>
      <c r="U571" s="6"/>
      <c r="V571" s="191" t="s">
        <v>1116</v>
      </c>
      <c r="W571" s="193" t="s">
        <v>1117</v>
      </c>
      <c r="X571" s="193" t="s">
        <v>424</v>
      </c>
      <c r="Y571" s="84"/>
    </row>
    <row r="572" spans="19:25">
      <c r="S572" s="3"/>
      <c r="T572" s="4"/>
      <c r="U572" s="4"/>
      <c r="V572" s="191" t="s">
        <v>1118</v>
      </c>
      <c r="W572" s="192" t="s">
        <v>1119</v>
      </c>
      <c r="X572" s="192" t="s">
        <v>424</v>
      </c>
      <c r="Y572" s="3"/>
    </row>
    <row r="573" spans="19:25">
      <c r="S573" s="5"/>
      <c r="T573" s="6"/>
      <c r="U573" s="6"/>
      <c r="V573" s="195" t="s">
        <v>1120</v>
      </c>
      <c r="W573" s="193" t="s">
        <v>1121</v>
      </c>
      <c r="X573" s="193" t="s">
        <v>424</v>
      </c>
      <c r="Y573" s="84"/>
    </row>
    <row r="574" spans="19:25">
      <c r="S574" s="3"/>
      <c r="T574" s="4"/>
      <c r="U574" s="4"/>
      <c r="V574" s="195" t="s">
        <v>1122</v>
      </c>
      <c r="W574" s="192" t="s">
        <v>1123</v>
      </c>
      <c r="X574" s="192" t="s">
        <v>424</v>
      </c>
      <c r="Y574" s="3"/>
    </row>
    <row r="575" spans="19:25">
      <c r="S575" s="5"/>
      <c r="T575" s="6"/>
      <c r="U575" s="6"/>
      <c r="V575" s="195" t="s">
        <v>1124</v>
      </c>
      <c r="W575" s="193" t="s">
        <v>1125</v>
      </c>
      <c r="X575" s="193" t="s">
        <v>424</v>
      </c>
      <c r="Y575" s="84"/>
    </row>
    <row r="576" spans="19:25">
      <c r="S576" s="3"/>
      <c r="T576" s="4"/>
      <c r="U576" s="4"/>
      <c r="V576" s="195" t="s">
        <v>1126</v>
      </c>
      <c r="W576" s="192" t="s">
        <v>1127</v>
      </c>
      <c r="X576" s="192" t="s">
        <v>424</v>
      </c>
      <c r="Y576" s="3"/>
    </row>
    <row r="577" spans="19:25">
      <c r="S577" s="5"/>
      <c r="T577" s="6"/>
      <c r="U577" s="6"/>
      <c r="V577" s="195" t="s">
        <v>1128</v>
      </c>
      <c r="W577" s="193" t="s">
        <v>1129</v>
      </c>
      <c r="X577" s="193" t="s">
        <v>424</v>
      </c>
      <c r="Y577" s="84"/>
    </row>
    <row r="578" spans="19:25">
      <c r="S578" s="3"/>
      <c r="T578" s="4"/>
      <c r="U578" s="4"/>
      <c r="V578" s="191" t="s">
        <v>1130</v>
      </c>
      <c r="W578" s="192" t="s">
        <v>46</v>
      </c>
      <c r="X578" s="192" t="s">
        <v>427</v>
      </c>
      <c r="Y578" s="3"/>
    </row>
    <row r="579" spans="19:25">
      <c r="S579" s="5"/>
      <c r="T579" s="6"/>
      <c r="U579" s="6"/>
      <c r="V579" s="191" t="s">
        <v>314</v>
      </c>
      <c r="W579" s="193" t="s">
        <v>46</v>
      </c>
      <c r="X579" s="193" t="s">
        <v>427</v>
      </c>
      <c r="Y579" s="84"/>
    </row>
    <row r="580" spans="19:25">
      <c r="S580" s="3"/>
      <c r="T580" s="4"/>
      <c r="U580" s="4"/>
      <c r="V580" s="191" t="s">
        <v>315</v>
      </c>
      <c r="W580" s="192" t="s">
        <v>46</v>
      </c>
      <c r="X580" s="192" t="s">
        <v>427</v>
      </c>
      <c r="Y580" s="3"/>
    </row>
    <row r="581" spans="19:25">
      <c r="S581" s="5"/>
      <c r="T581" s="6"/>
      <c r="U581" s="6"/>
      <c r="V581" s="191" t="s">
        <v>316</v>
      </c>
      <c r="W581" s="193" t="s">
        <v>46</v>
      </c>
      <c r="X581" s="193" t="s">
        <v>427</v>
      </c>
      <c r="Y581" s="84"/>
    </row>
    <row r="582" spans="19:25">
      <c r="S582" s="3"/>
      <c r="T582" s="4"/>
      <c r="U582" s="4"/>
      <c r="V582" s="191" t="s">
        <v>317</v>
      </c>
      <c r="W582" s="192" t="s">
        <v>46</v>
      </c>
      <c r="X582" s="192" t="s">
        <v>427</v>
      </c>
      <c r="Y582" s="3"/>
    </row>
    <row r="583" spans="19:25">
      <c r="S583" s="5"/>
      <c r="T583" s="6"/>
      <c r="U583" s="6"/>
      <c r="V583" s="191" t="s">
        <v>1131</v>
      </c>
      <c r="W583" s="193" t="s">
        <v>46</v>
      </c>
      <c r="X583" s="193" t="s">
        <v>427</v>
      </c>
      <c r="Y583" s="84"/>
    </row>
    <row r="584" spans="19:25">
      <c r="S584" s="3"/>
      <c r="T584" s="4"/>
      <c r="U584" s="4"/>
      <c r="V584" s="191" t="s">
        <v>1132</v>
      </c>
      <c r="W584" s="192" t="s">
        <v>46</v>
      </c>
      <c r="X584" s="192" t="s">
        <v>427</v>
      </c>
      <c r="Y584" s="3"/>
    </row>
    <row r="585" spans="19:25">
      <c r="S585" s="5"/>
      <c r="T585" s="6"/>
      <c r="U585" s="6"/>
      <c r="V585" s="191" t="s">
        <v>1133</v>
      </c>
      <c r="W585" s="193" t="s">
        <v>1134</v>
      </c>
      <c r="X585" s="193" t="s">
        <v>427</v>
      </c>
      <c r="Y585" s="84"/>
    </row>
    <row r="586" spans="19:25">
      <c r="S586" s="3"/>
      <c r="T586" s="4"/>
      <c r="U586" s="4"/>
      <c r="V586" s="191" t="s">
        <v>318</v>
      </c>
      <c r="W586" s="192" t="s">
        <v>46</v>
      </c>
      <c r="X586" s="192" t="s">
        <v>427</v>
      </c>
      <c r="Y586" s="3"/>
    </row>
    <row r="587" spans="19:25">
      <c r="S587" s="5"/>
      <c r="T587" s="6"/>
      <c r="U587" s="6"/>
      <c r="V587" s="195" t="s">
        <v>1135</v>
      </c>
      <c r="W587" s="193" t="s">
        <v>1136</v>
      </c>
      <c r="X587" s="193" t="s">
        <v>427</v>
      </c>
      <c r="Y587" s="84"/>
    </row>
    <row r="588" spans="19:25">
      <c r="S588" s="3"/>
      <c r="T588" s="4"/>
      <c r="U588" s="4"/>
      <c r="V588" s="195" t="s">
        <v>1137</v>
      </c>
      <c r="W588" s="192" t="s">
        <v>1138</v>
      </c>
      <c r="X588" s="192" t="s">
        <v>427</v>
      </c>
      <c r="Y588" s="3"/>
    </row>
    <row r="589" spans="19:25">
      <c r="S589" s="5"/>
      <c r="T589" s="6"/>
      <c r="U589" s="6"/>
      <c r="V589" s="191" t="s">
        <v>1139</v>
      </c>
      <c r="W589" s="193" t="s">
        <v>1140</v>
      </c>
      <c r="X589" s="193" t="s">
        <v>427</v>
      </c>
      <c r="Y589" s="84"/>
    </row>
    <row r="590" spans="19:25">
      <c r="S590" s="3"/>
      <c r="T590" s="4"/>
      <c r="U590" s="4"/>
      <c r="V590" s="191" t="s">
        <v>1141</v>
      </c>
      <c r="W590" s="192" t="s">
        <v>1142</v>
      </c>
      <c r="X590" s="192" t="s">
        <v>427</v>
      </c>
      <c r="Y590" s="3"/>
    </row>
    <row r="591" spans="19:25">
      <c r="S591" s="5"/>
      <c r="T591" s="6"/>
      <c r="U591" s="6"/>
      <c r="V591" s="195" t="s">
        <v>1143</v>
      </c>
      <c r="W591" s="193" t="s">
        <v>1144</v>
      </c>
      <c r="X591" s="193" t="s">
        <v>427</v>
      </c>
      <c r="Y591" s="84"/>
    </row>
    <row r="592" spans="19:25">
      <c r="S592" s="3"/>
      <c r="T592" s="4"/>
      <c r="U592" s="4"/>
      <c r="V592" s="195" t="s">
        <v>1145</v>
      </c>
      <c r="W592" s="192" t="s">
        <v>1146</v>
      </c>
      <c r="X592" s="192" t="s">
        <v>427</v>
      </c>
      <c r="Y592" s="3"/>
    </row>
    <row r="593" spans="19:25">
      <c r="S593" s="5"/>
      <c r="T593" s="6"/>
      <c r="U593" s="6"/>
      <c r="V593" s="195" t="s">
        <v>1147</v>
      </c>
      <c r="W593" s="193" t="s">
        <v>1148</v>
      </c>
      <c r="X593" s="193" t="s">
        <v>427</v>
      </c>
      <c r="Y593" s="84"/>
    </row>
    <row r="594" spans="19:25">
      <c r="S594" s="3"/>
      <c r="T594" s="4"/>
      <c r="U594" s="4"/>
      <c r="V594" s="191" t="s">
        <v>1149</v>
      </c>
      <c r="W594" s="192" t="s">
        <v>47</v>
      </c>
      <c r="X594" s="192" t="s">
        <v>427</v>
      </c>
      <c r="Y594" s="3"/>
    </row>
    <row r="595" spans="19:25">
      <c r="S595" s="5"/>
      <c r="T595" s="6"/>
      <c r="U595" s="6"/>
      <c r="V595" s="195" t="s">
        <v>1150</v>
      </c>
      <c r="W595" s="193" t="s">
        <v>48</v>
      </c>
      <c r="X595" s="193" t="s">
        <v>427</v>
      </c>
      <c r="Y595" s="84"/>
    </row>
    <row r="596" spans="19:25">
      <c r="S596" s="3"/>
      <c r="T596" s="4"/>
      <c r="U596" s="4"/>
      <c r="V596" s="195" t="s">
        <v>1151</v>
      </c>
      <c r="W596" s="192" t="s">
        <v>49</v>
      </c>
      <c r="X596" s="192" t="s">
        <v>427</v>
      </c>
      <c r="Y596" s="3"/>
    </row>
    <row r="597" spans="19:25">
      <c r="S597" s="5"/>
      <c r="T597" s="6"/>
      <c r="U597" s="6"/>
      <c r="V597" s="195" t="s">
        <v>1152</v>
      </c>
      <c r="W597" s="193" t="s">
        <v>1153</v>
      </c>
      <c r="X597" s="193" t="s">
        <v>427</v>
      </c>
      <c r="Y597" s="84"/>
    </row>
    <row r="598" spans="19:25">
      <c r="S598" s="3"/>
      <c r="T598" s="4"/>
      <c r="U598" s="4"/>
      <c r="V598" s="195" t="s">
        <v>1154</v>
      </c>
      <c r="W598" s="192" t="s">
        <v>1155</v>
      </c>
      <c r="X598" s="192" t="s">
        <v>427</v>
      </c>
      <c r="Y598" s="3"/>
    </row>
    <row r="599" spans="19:25">
      <c r="S599" s="5"/>
      <c r="T599" s="6"/>
      <c r="U599" s="6"/>
      <c r="V599" s="195" t="s">
        <v>1156</v>
      </c>
      <c r="W599" s="193" t="s">
        <v>1157</v>
      </c>
      <c r="X599" s="193" t="s">
        <v>427</v>
      </c>
      <c r="Y599" s="84"/>
    </row>
    <row r="600" spans="19:25">
      <c r="S600" s="3"/>
      <c r="T600" s="4"/>
      <c r="U600" s="4"/>
      <c r="V600" s="191" t="s">
        <v>1158</v>
      </c>
      <c r="W600" s="192" t="s">
        <v>1159</v>
      </c>
      <c r="X600" s="192" t="s">
        <v>427</v>
      </c>
      <c r="Y600" s="3"/>
    </row>
    <row r="601" spans="19:25">
      <c r="S601" s="5"/>
      <c r="T601" s="6"/>
      <c r="U601" s="6"/>
      <c r="V601" s="191" t="s">
        <v>1160</v>
      </c>
      <c r="W601" s="193" t="s">
        <v>50</v>
      </c>
      <c r="X601" s="193" t="s">
        <v>427</v>
      </c>
      <c r="Y601" s="84"/>
    </row>
    <row r="602" spans="19:25">
      <c r="S602" s="3"/>
      <c r="T602" s="4"/>
      <c r="U602" s="4"/>
      <c r="V602" s="195" t="s">
        <v>1161</v>
      </c>
      <c r="W602" s="192" t="s">
        <v>1162</v>
      </c>
      <c r="X602" s="192" t="s">
        <v>427</v>
      </c>
      <c r="Y602" s="3"/>
    </row>
    <row r="603" spans="19:25">
      <c r="S603" s="5"/>
      <c r="T603" s="6"/>
      <c r="U603" s="6"/>
      <c r="V603" s="195" t="s">
        <v>1163</v>
      </c>
      <c r="W603" s="193" t="s">
        <v>51</v>
      </c>
      <c r="X603" s="193" t="s">
        <v>427</v>
      </c>
      <c r="Y603" s="84"/>
    </row>
    <row r="604" spans="19:25">
      <c r="S604" s="3"/>
      <c r="T604" s="4"/>
      <c r="U604" s="4"/>
      <c r="V604" s="195" t="s">
        <v>1164</v>
      </c>
      <c r="W604" s="192" t="s">
        <v>1165</v>
      </c>
      <c r="X604" s="192" t="s">
        <v>427</v>
      </c>
      <c r="Y604" s="3"/>
    </row>
    <row r="605" spans="19:25">
      <c r="S605" s="5"/>
      <c r="T605" s="6"/>
      <c r="U605" s="6"/>
      <c r="V605" s="191" t="s">
        <v>1166</v>
      </c>
      <c r="W605" s="193" t="s">
        <v>52</v>
      </c>
      <c r="X605" s="193" t="s">
        <v>427</v>
      </c>
      <c r="Y605" s="84"/>
    </row>
    <row r="606" spans="19:25">
      <c r="S606" s="3"/>
      <c r="T606" s="4"/>
      <c r="U606" s="4"/>
      <c r="V606" s="191" t="s">
        <v>1167</v>
      </c>
      <c r="W606" s="192" t="s">
        <v>1168</v>
      </c>
      <c r="X606" s="192" t="s">
        <v>427</v>
      </c>
      <c r="Y606" s="3"/>
    </row>
    <row r="607" spans="19:25">
      <c r="S607" s="5"/>
      <c r="T607" s="6"/>
      <c r="U607" s="6"/>
      <c r="V607" s="195" t="s">
        <v>1169</v>
      </c>
      <c r="W607" s="193" t="s">
        <v>1170</v>
      </c>
      <c r="X607" s="193" t="s">
        <v>427</v>
      </c>
      <c r="Y607" s="84"/>
    </row>
    <row r="608" spans="19:25">
      <c r="S608" s="3"/>
      <c r="T608" s="4"/>
      <c r="U608" s="4"/>
      <c r="V608" s="191" t="s">
        <v>1171</v>
      </c>
      <c r="W608" s="192" t="s">
        <v>53</v>
      </c>
      <c r="X608" s="192" t="s">
        <v>427</v>
      </c>
      <c r="Y608" s="3"/>
    </row>
    <row r="609" spans="19:25">
      <c r="S609" s="5"/>
      <c r="T609" s="6"/>
      <c r="U609" s="6"/>
      <c r="V609" s="191" t="s">
        <v>1172</v>
      </c>
      <c r="W609" s="193" t="s">
        <v>54</v>
      </c>
      <c r="X609" s="193" t="s">
        <v>427</v>
      </c>
      <c r="Y609" s="84"/>
    </row>
    <row r="610" spans="19:25">
      <c r="S610" s="3"/>
      <c r="T610" s="4"/>
      <c r="U610" s="4"/>
      <c r="V610" s="191" t="s">
        <v>1173</v>
      </c>
      <c r="W610" s="192" t="s">
        <v>1174</v>
      </c>
      <c r="X610" s="192" t="s">
        <v>427</v>
      </c>
      <c r="Y610" s="3"/>
    </row>
    <row r="611" spans="19:25">
      <c r="S611" s="5"/>
      <c r="T611" s="6"/>
      <c r="U611" s="6"/>
      <c r="V611" s="195" t="s">
        <v>1175</v>
      </c>
      <c r="W611" s="193" t="s">
        <v>1176</v>
      </c>
      <c r="X611" s="193" t="s">
        <v>427</v>
      </c>
      <c r="Y611" s="84"/>
    </row>
    <row r="612" spans="19:25">
      <c r="S612" s="3"/>
      <c r="T612" s="4"/>
      <c r="U612" s="4"/>
      <c r="V612" s="191" t="s">
        <v>1177</v>
      </c>
      <c r="W612" s="192" t="s">
        <v>1178</v>
      </c>
      <c r="X612" s="192" t="s">
        <v>427</v>
      </c>
      <c r="Y612" s="3"/>
    </row>
    <row r="613" spans="19:25">
      <c r="S613" s="5"/>
      <c r="T613" s="6"/>
      <c r="U613" s="6"/>
      <c r="V613" s="191" t="s">
        <v>1179</v>
      </c>
      <c r="W613" s="193" t="s">
        <v>1180</v>
      </c>
      <c r="X613" s="193" t="s">
        <v>427</v>
      </c>
      <c r="Y613" s="84"/>
    </row>
    <row r="614" spans="19:25">
      <c r="S614" s="3"/>
      <c r="T614" s="4"/>
      <c r="U614" s="4"/>
      <c r="V614" s="195" t="s">
        <v>1181</v>
      </c>
      <c r="W614" s="192" t="s">
        <v>1182</v>
      </c>
      <c r="X614" s="192" t="s">
        <v>427</v>
      </c>
      <c r="Y614" s="3"/>
    </row>
    <row r="615" spans="19:25">
      <c r="S615" s="5"/>
      <c r="T615" s="6"/>
      <c r="U615" s="6"/>
      <c r="V615" s="195" t="s">
        <v>1183</v>
      </c>
      <c r="W615" s="193" t="s">
        <v>55</v>
      </c>
      <c r="X615" s="193" t="s">
        <v>427</v>
      </c>
      <c r="Y615" s="84"/>
    </row>
    <row r="616" spans="19:25">
      <c r="S616" s="3"/>
      <c r="T616" s="4"/>
      <c r="U616" s="4"/>
      <c r="V616" s="195" t="s">
        <v>1184</v>
      </c>
      <c r="W616" s="192" t="s">
        <v>1185</v>
      </c>
      <c r="X616" s="192" t="s">
        <v>427</v>
      </c>
      <c r="Y616" s="3"/>
    </row>
    <row r="617" spans="19:25">
      <c r="S617" s="5"/>
      <c r="T617" s="6"/>
      <c r="U617" s="6"/>
      <c r="V617" s="195" t="s">
        <v>1186</v>
      </c>
      <c r="W617" s="193" t="s">
        <v>56</v>
      </c>
      <c r="X617" s="193" t="s">
        <v>427</v>
      </c>
      <c r="Y617" s="84"/>
    </row>
    <row r="618" spans="19:25">
      <c r="S618" s="3"/>
      <c r="T618" s="4"/>
      <c r="U618" s="4"/>
      <c r="V618" s="191" t="s">
        <v>1187</v>
      </c>
      <c r="W618" s="192" t="s">
        <v>1188</v>
      </c>
      <c r="X618" s="192" t="s">
        <v>446</v>
      </c>
      <c r="Y618" s="3"/>
    </row>
    <row r="619" spans="19:25">
      <c r="S619" s="5"/>
      <c r="T619" s="6"/>
      <c r="U619" s="6"/>
      <c r="V619" s="191" t="s">
        <v>319</v>
      </c>
      <c r="W619" s="193" t="s">
        <v>1188</v>
      </c>
      <c r="X619" s="193" t="s">
        <v>446</v>
      </c>
      <c r="Y619" s="84"/>
    </row>
    <row r="620" spans="19:25">
      <c r="S620" s="3"/>
      <c r="T620" s="4"/>
      <c r="U620" s="4"/>
      <c r="V620" s="191" t="s">
        <v>1189</v>
      </c>
      <c r="W620" s="192" t="s">
        <v>1190</v>
      </c>
      <c r="X620" s="192" t="s">
        <v>446</v>
      </c>
      <c r="Y620" s="3"/>
    </row>
    <row r="621" spans="19:25">
      <c r="S621" s="5"/>
      <c r="T621" s="6"/>
      <c r="U621" s="6"/>
      <c r="V621" s="191" t="s">
        <v>1191</v>
      </c>
      <c r="W621" s="193" t="s">
        <v>1192</v>
      </c>
      <c r="X621" s="193" t="s">
        <v>446</v>
      </c>
      <c r="Y621" s="84"/>
    </row>
    <row r="622" spans="19:25">
      <c r="S622" s="3"/>
      <c r="T622" s="4"/>
      <c r="U622" s="4"/>
      <c r="V622" s="191" t="s">
        <v>1193</v>
      </c>
      <c r="W622" s="192" t="s">
        <v>1194</v>
      </c>
      <c r="X622" s="192" t="s">
        <v>446</v>
      </c>
      <c r="Y622" s="3"/>
    </row>
    <row r="623" spans="19:25">
      <c r="S623" s="5"/>
      <c r="T623" s="6"/>
      <c r="U623" s="6"/>
      <c r="V623" s="191" t="s">
        <v>1195</v>
      </c>
      <c r="W623" s="193" t="s">
        <v>1196</v>
      </c>
      <c r="X623" s="193" t="s">
        <v>446</v>
      </c>
      <c r="Y623" s="84"/>
    </row>
    <row r="624" spans="19:25">
      <c r="S624" s="3"/>
      <c r="T624" s="4"/>
      <c r="U624" s="4"/>
      <c r="V624" s="191" t="s">
        <v>1197</v>
      </c>
      <c r="W624" s="192" t="s">
        <v>57</v>
      </c>
      <c r="X624" s="192" t="s">
        <v>446</v>
      </c>
      <c r="Y624" s="3"/>
    </row>
    <row r="625" spans="19:25">
      <c r="S625" s="5"/>
      <c r="T625" s="6"/>
      <c r="U625" s="6"/>
      <c r="V625" s="191" t="s">
        <v>1198</v>
      </c>
      <c r="W625" s="193" t="s">
        <v>1199</v>
      </c>
      <c r="X625" s="193" t="s">
        <v>446</v>
      </c>
      <c r="Y625" s="84"/>
    </row>
    <row r="626" spans="19:25">
      <c r="S626" s="3"/>
      <c r="T626" s="4"/>
      <c r="U626" s="4"/>
      <c r="V626" s="191" t="s">
        <v>1200</v>
      </c>
      <c r="W626" s="192" t="s">
        <v>58</v>
      </c>
      <c r="X626" s="192" t="s">
        <v>446</v>
      </c>
      <c r="Y626" s="3"/>
    </row>
    <row r="627" spans="19:25">
      <c r="S627" s="5"/>
      <c r="T627" s="6"/>
      <c r="U627" s="6"/>
      <c r="V627" s="191" t="s">
        <v>320</v>
      </c>
      <c r="W627" s="193" t="s">
        <v>59</v>
      </c>
      <c r="X627" s="193" t="s">
        <v>446</v>
      </c>
      <c r="Y627" s="84"/>
    </row>
    <row r="628" spans="19:25">
      <c r="S628" s="3"/>
      <c r="T628" s="4"/>
      <c r="U628" s="4"/>
      <c r="V628" s="195" t="s">
        <v>1201</v>
      </c>
      <c r="W628" s="192" t="s">
        <v>1202</v>
      </c>
      <c r="X628" s="192" t="s">
        <v>446</v>
      </c>
      <c r="Y628" s="3"/>
    </row>
    <row r="629" spans="19:25">
      <c r="S629" s="5"/>
      <c r="T629" s="6"/>
      <c r="U629" s="6"/>
      <c r="V629" s="195" t="s">
        <v>1203</v>
      </c>
      <c r="W629" s="193" t="s">
        <v>1204</v>
      </c>
      <c r="X629" s="193" t="s">
        <v>446</v>
      </c>
      <c r="Y629" s="84"/>
    </row>
    <row r="630" spans="19:25">
      <c r="S630" s="3"/>
      <c r="T630" s="4"/>
      <c r="U630" s="4"/>
      <c r="V630" s="191" t="s">
        <v>1205</v>
      </c>
      <c r="W630" s="192" t="s">
        <v>1206</v>
      </c>
      <c r="X630" s="192" t="s">
        <v>446</v>
      </c>
      <c r="Y630" s="3"/>
    </row>
    <row r="631" spans="19:25">
      <c r="S631" s="5"/>
      <c r="T631" s="6"/>
      <c r="U631" s="6"/>
      <c r="V631" s="191" t="s">
        <v>1207</v>
      </c>
      <c r="W631" s="193" t="s">
        <v>60</v>
      </c>
      <c r="X631" s="193" t="s">
        <v>446</v>
      </c>
      <c r="Y631" s="84"/>
    </row>
    <row r="632" spans="19:25">
      <c r="S632" s="3"/>
      <c r="T632" s="4"/>
      <c r="U632" s="4"/>
      <c r="V632" s="191" t="s">
        <v>1208</v>
      </c>
      <c r="W632" s="192" t="s">
        <v>61</v>
      </c>
      <c r="X632" s="192" t="s">
        <v>446</v>
      </c>
      <c r="Y632" s="3"/>
    </row>
    <row r="633" spans="19:25">
      <c r="S633" s="5"/>
      <c r="T633" s="6"/>
      <c r="U633" s="6"/>
      <c r="V633" s="191" t="s">
        <v>1209</v>
      </c>
      <c r="W633" s="193" t="s">
        <v>1210</v>
      </c>
      <c r="X633" s="193" t="s">
        <v>446</v>
      </c>
      <c r="Y633" s="84"/>
    </row>
    <row r="634" spans="19:25">
      <c r="S634" s="3"/>
      <c r="T634" s="4"/>
      <c r="U634" s="4"/>
      <c r="V634" s="191" t="s">
        <v>1211</v>
      </c>
      <c r="W634" s="192" t="s">
        <v>1212</v>
      </c>
      <c r="X634" s="192" t="s">
        <v>446</v>
      </c>
      <c r="Y634" s="3"/>
    </row>
    <row r="635" spans="19:25">
      <c r="S635" s="5"/>
      <c r="T635" s="6"/>
      <c r="U635" s="6"/>
      <c r="V635" s="191" t="s">
        <v>1213</v>
      </c>
      <c r="W635" s="193" t="s">
        <v>1214</v>
      </c>
      <c r="X635" s="193" t="s">
        <v>446</v>
      </c>
      <c r="Y635" s="84"/>
    </row>
    <row r="636" spans="19:25">
      <c r="S636" s="3"/>
      <c r="T636" s="4"/>
      <c r="U636" s="4"/>
      <c r="V636" s="191" t="s">
        <v>1215</v>
      </c>
      <c r="W636" s="192" t="s">
        <v>62</v>
      </c>
      <c r="X636" s="192" t="s">
        <v>446</v>
      </c>
      <c r="Y636" s="3"/>
    </row>
    <row r="637" spans="19:25">
      <c r="S637" s="5"/>
      <c r="T637" s="6"/>
      <c r="U637" s="6"/>
      <c r="V637" s="191" t="s">
        <v>1216</v>
      </c>
      <c r="W637" s="193" t="s">
        <v>63</v>
      </c>
      <c r="X637" s="193" t="s">
        <v>446</v>
      </c>
      <c r="Y637" s="84"/>
    </row>
    <row r="638" spans="19:25">
      <c r="S638" s="3"/>
      <c r="T638" s="4"/>
      <c r="U638" s="4"/>
      <c r="V638" s="191" t="s">
        <v>1217</v>
      </c>
      <c r="W638" s="192" t="s">
        <v>64</v>
      </c>
      <c r="X638" s="192" t="s">
        <v>446</v>
      </c>
      <c r="Y638" s="3"/>
    </row>
    <row r="639" spans="19:25">
      <c r="S639" s="5"/>
      <c r="T639" s="6"/>
      <c r="U639" s="6"/>
      <c r="V639" s="191" t="s">
        <v>1218</v>
      </c>
      <c r="W639" s="193" t="s">
        <v>1219</v>
      </c>
      <c r="X639" s="193" t="s">
        <v>446</v>
      </c>
      <c r="Y639" s="84"/>
    </row>
    <row r="640" spans="19:25">
      <c r="S640" s="3"/>
      <c r="T640" s="4"/>
      <c r="U640" s="4"/>
      <c r="V640" s="191" t="s">
        <v>1220</v>
      </c>
      <c r="W640" s="192" t="s">
        <v>1221</v>
      </c>
      <c r="X640" s="192" t="s">
        <v>65</v>
      </c>
      <c r="Y640" s="3"/>
    </row>
    <row r="641" spans="19:25">
      <c r="S641" s="5"/>
      <c r="T641" s="6"/>
      <c r="U641" s="6"/>
      <c r="V641" s="191" t="s">
        <v>321</v>
      </c>
      <c r="W641" s="193" t="s">
        <v>1221</v>
      </c>
      <c r="X641" s="193" t="s">
        <v>65</v>
      </c>
      <c r="Y641" s="84"/>
    </row>
    <row r="642" spans="19:25">
      <c r="S642" s="3"/>
      <c r="T642" s="4"/>
      <c r="U642" s="4"/>
      <c r="V642" s="191" t="s">
        <v>322</v>
      </c>
      <c r="W642" s="192" t="s">
        <v>1221</v>
      </c>
      <c r="X642" s="192" t="s">
        <v>65</v>
      </c>
      <c r="Y642" s="3"/>
    </row>
    <row r="643" spans="19:25">
      <c r="S643" s="5"/>
      <c r="T643" s="6"/>
      <c r="U643" s="6"/>
      <c r="V643" s="191" t="s">
        <v>323</v>
      </c>
      <c r="W643" s="193" t="s">
        <v>1221</v>
      </c>
      <c r="X643" s="193" t="s">
        <v>65</v>
      </c>
      <c r="Y643" s="84"/>
    </row>
    <row r="644" spans="19:25">
      <c r="S644" s="3"/>
      <c r="T644" s="4"/>
      <c r="U644" s="4"/>
      <c r="V644" s="191" t="s">
        <v>1222</v>
      </c>
      <c r="W644" s="192" t="s">
        <v>1223</v>
      </c>
      <c r="X644" s="192" t="s">
        <v>65</v>
      </c>
      <c r="Y644" s="3"/>
    </row>
    <row r="645" spans="19:25">
      <c r="S645" s="5"/>
      <c r="T645" s="6"/>
      <c r="U645" s="6"/>
      <c r="V645" s="191" t="s">
        <v>1224</v>
      </c>
      <c r="W645" s="193" t="s">
        <v>66</v>
      </c>
      <c r="X645" s="193" t="s">
        <v>65</v>
      </c>
      <c r="Y645" s="84"/>
    </row>
    <row r="646" spans="19:25">
      <c r="S646" s="3"/>
      <c r="T646" s="4"/>
      <c r="U646" s="4"/>
      <c r="V646" s="191" t="s">
        <v>1225</v>
      </c>
      <c r="W646" s="192" t="s">
        <v>1226</v>
      </c>
      <c r="X646" s="192" t="s">
        <v>65</v>
      </c>
      <c r="Y646" s="3"/>
    </row>
    <row r="647" spans="19:25">
      <c r="S647" s="5"/>
      <c r="T647" s="6"/>
      <c r="U647" s="6"/>
      <c r="V647" s="191" t="s">
        <v>1227</v>
      </c>
      <c r="W647" s="193" t="s">
        <v>1228</v>
      </c>
      <c r="X647" s="193" t="s">
        <v>65</v>
      </c>
      <c r="Y647" s="84"/>
    </row>
    <row r="648" spans="19:25">
      <c r="S648" s="3"/>
      <c r="T648" s="4"/>
      <c r="U648" s="4"/>
      <c r="V648" s="191" t="s">
        <v>1229</v>
      </c>
      <c r="W648" s="192" t="s">
        <v>1230</v>
      </c>
      <c r="X648" s="192" t="s">
        <v>65</v>
      </c>
      <c r="Y648" s="3"/>
    </row>
    <row r="649" spans="19:25">
      <c r="S649" s="5"/>
      <c r="T649" s="6"/>
      <c r="U649" s="6"/>
      <c r="V649" s="191" t="s">
        <v>1231</v>
      </c>
      <c r="W649" s="193" t="s">
        <v>1232</v>
      </c>
      <c r="X649" s="193" t="s">
        <v>65</v>
      </c>
      <c r="Y649" s="84"/>
    </row>
    <row r="650" spans="19:25">
      <c r="S650" s="3"/>
      <c r="T650" s="4"/>
      <c r="U650" s="4"/>
      <c r="V650" s="191" t="s">
        <v>1233</v>
      </c>
      <c r="W650" s="192" t="s">
        <v>1234</v>
      </c>
      <c r="X650" s="192" t="s">
        <v>65</v>
      </c>
      <c r="Y650" s="3"/>
    </row>
    <row r="651" spans="19:25">
      <c r="S651" s="5"/>
      <c r="T651" s="6"/>
      <c r="U651" s="6"/>
      <c r="V651" s="195" t="s">
        <v>1235</v>
      </c>
      <c r="W651" s="193" t="s">
        <v>1236</v>
      </c>
      <c r="X651" s="193" t="s">
        <v>65</v>
      </c>
      <c r="Y651" s="84"/>
    </row>
    <row r="652" spans="19:25">
      <c r="S652" s="3"/>
      <c r="T652" s="4"/>
      <c r="U652" s="4"/>
      <c r="V652" s="191" t="s">
        <v>1237</v>
      </c>
      <c r="W652" s="192" t="s">
        <v>1238</v>
      </c>
      <c r="X652" s="192" t="s">
        <v>65</v>
      </c>
      <c r="Y652" s="3"/>
    </row>
    <row r="653" spans="19:25">
      <c r="S653" s="5"/>
      <c r="T653" s="6"/>
      <c r="U653" s="6"/>
      <c r="V653" s="191" t="s">
        <v>324</v>
      </c>
      <c r="W653" s="193" t="s">
        <v>67</v>
      </c>
      <c r="X653" s="193" t="s">
        <v>65</v>
      </c>
      <c r="Y653" s="84"/>
    </row>
    <row r="654" spans="19:25">
      <c r="S654" s="3"/>
      <c r="T654" s="4"/>
      <c r="U654" s="4"/>
      <c r="V654" s="191" t="s">
        <v>1239</v>
      </c>
      <c r="W654" s="192" t="s">
        <v>68</v>
      </c>
      <c r="X654" s="192" t="s">
        <v>65</v>
      </c>
      <c r="Y654" s="3"/>
    </row>
    <row r="655" spans="19:25">
      <c r="S655" s="5"/>
      <c r="T655" s="6"/>
      <c r="U655" s="6"/>
      <c r="V655" s="191" t="s">
        <v>1240</v>
      </c>
      <c r="W655" s="193" t="s">
        <v>69</v>
      </c>
      <c r="X655" s="193" t="s">
        <v>65</v>
      </c>
      <c r="Y655" s="84"/>
    </row>
    <row r="656" spans="19:25">
      <c r="S656" s="3"/>
      <c r="T656" s="4"/>
      <c r="U656" s="4"/>
      <c r="V656" s="194" t="s">
        <v>1241</v>
      </c>
      <c r="W656" s="192" t="s">
        <v>70</v>
      </c>
      <c r="X656" s="192" t="s">
        <v>65</v>
      </c>
      <c r="Y656" s="3"/>
    </row>
    <row r="657" spans="19:25">
      <c r="S657" s="5"/>
      <c r="T657" s="6"/>
      <c r="U657" s="6"/>
      <c r="V657" s="191" t="s">
        <v>1242</v>
      </c>
      <c r="W657" s="193" t="s">
        <v>71</v>
      </c>
      <c r="X657" s="193" t="s">
        <v>65</v>
      </c>
      <c r="Y657" s="84"/>
    </row>
    <row r="658" spans="19:25">
      <c r="S658" s="3"/>
      <c r="T658" s="4"/>
      <c r="U658" s="4"/>
      <c r="V658" s="191" t="s">
        <v>325</v>
      </c>
      <c r="W658" s="192" t="s">
        <v>72</v>
      </c>
      <c r="X658" s="192" t="s">
        <v>65</v>
      </c>
      <c r="Y658" s="3"/>
    </row>
    <row r="659" spans="19:25">
      <c r="S659" s="5"/>
      <c r="T659" s="6"/>
      <c r="U659" s="6"/>
      <c r="V659" s="191" t="s">
        <v>1243</v>
      </c>
      <c r="W659" s="193" t="s">
        <v>73</v>
      </c>
      <c r="X659" s="193" t="s">
        <v>65</v>
      </c>
      <c r="Y659" s="84"/>
    </row>
    <row r="660" spans="19:25">
      <c r="S660" s="3"/>
      <c r="T660" s="4"/>
      <c r="U660" s="4"/>
      <c r="V660" s="191" t="s">
        <v>326</v>
      </c>
      <c r="W660" s="192" t="s">
        <v>74</v>
      </c>
      <c r="X660" s="192" t="s">
        <v>65</v>
      </c>
      <c r="Y660" s="3"/>
    </row>
    <row r="661" spans="19:25">
      <c r="S661" s="5"/>
      <c r="T661" s="6"/>
      <c r="U661" s="6"/>
      <c r="V661" s="191" t="s">
        <v>1244</v>
      </c>
      <c r="W661" s="193" t="s">
        <v>1245</v>
      </c>
      <c r="X661" s="193" t="s">
        <v>65</v>
      </c>
      <c r="Y661" s="84"/>
    </row>
    <row r="662" spans="19:25">
      <c r="S662" s="3"/>
      <c r="T662" s="4"/>
      <c r="U662" s="4"/>
      <c r="V662" s="191" t="s">
        <v>1246</v>
      </c>
      <c r="W662" s="192" t="s">
        <v>75</v>
      </c>
      <c r="X662" s="192" t="s">
        <v>65</v>
      </c>
      <c r="Y662" s="3"/>
    </row>
    <row r="663" spans="19:25">
      <c r="S663" s="5"/>
      <c r="T663" s="6"/>
      <c r="U663" s="6"/>
      <c r="V663" s="191" t="s">
        <v>1247</v>
      </c>
      <c r="W663" s="193" t="s">
        <v>76</v>
      </c>
      <c r="X663" s="193" t="s">
        <v>65</v>
      </c>
      <c r="Y663" s="84"/>
    </row>
    <row r="664" spans="19:25">
      <c r="S664" s="3"/>
      <c r="T664" s="4"/>
      <c r="U664" s="4"/>
      <c r="V664" s="191" t="s">
        <v>1248</v>
      </c>
      <c r="W664" s="192" t="s">
        <v>77</v>
      </c>
      <c r="X664" s="192" t="s">
        <v>65</v>
      </c>
      <c r="Y664" s="3"/>
    </row>
    <row r="665" spans="19:25">
      <c r="S665" s="5"/>
      <c r="T665" s="6"/>
      <c r="U665" s="6"/>
      <c r="V665" s="191" t="s">
        <v>1249</v>
      </c>
      <c r="W665" s="193" t="s">
        <v>1250</v>
      </c>
      <c r="X665" s="193" t="s">
        <v>65</v>
      </c>
      <c r="Y665" s="84"/>
    </row>
    <row r="666" spans="19:25">
      <c r="S666" s="3"/>
      <c r="T666" s="4"/>
      <c r="U666" s="4"/>
      <c r="V666" s="191" t="s">
        <v>1251</v>
      </c>
      <c r="W666" s="192" t="s">
        <v>1252</v>
      </c>
      <c r="X666" s="192" t="s">
        <v>65</v>
      </c>
      <c r="Y666" s="3"/>
    </row>
    <row r="667" spans="19:25">
      <c r="S667" s="5"/>
      <c r="T667" s="6"/>
      <c r="U667" s="6"/>
      <c r="V667" s="191" t="s">
        <v>1253</v>
      </c>
      <c r="W667" s="193" t="s">
        <v>1254</v>
      </c>
      <c r="X667" s="193" t="s">
        <v>65</v>
      </c>
      <c r="Y667" s="84"/>
    </row>
    <row r="668" spans="19:25">
      <c r="S668" s="3"/>
      <c r="T668" s="4"/>
      <c r="U668" s="4"/>
      <c r="V668" s="191" t="s">
        <v>1255</v>
      </c>
      <c r="W668" s="192" t="s">
        <v>1256</v>
      </c>
      <c r="X668" s="192" t="s">
        <v>65</v>
      </c>
      <c r="Y668" s="3"/>
    </row>
    <row r="669" spans="19:25">
      <c r="S669" s="5"/>
      <c r="T669" s="6"/>
      <c r="U669" s="6"/>
      <c r="V669" s="195" t="s">
        <v>1257</v>
      </c>
      <c r="W669" s="193" t="s">
        <v>78</v>
      </c>
      <c r="X669" s="193" t="s">
        <v>65</v>
      </c>
      <c r="Y669" s="84"/>
    </row>
    <row r="670" spans="19:25">
      <c r="S670" s="3"/>
      <c r="T670" s="4"/>
      <c r="U670" s="4"/>
      <c r="V670" s="194" t="s">
        <v>1258</v>
      </c>
      <c r="W670" s="192" t="s">
        <v>1259</v>
      </c>
      <c r="X670" s="192" t="s">
        <v>65</v>
      </c>
      <c r="Y670" s="3"/>
    </row>
    <row r="671" spans="19:25">
      <c r="S671" s="5"/>
      <c r="T671" s="6"/>
      <c r="U671" s="6"/>
      <c r="V671" s="195" t="s">
        <v>1260</v>
      </c>
      <c r="W671" s="193" t="s">
        <v>1261</v>
      </c>
      <c r="X671" s="193" t="s">
        <v>65</v>
      </c>
      <c r="Y671" s="84"/>
    </row>
    <row r="672" spans="19:25">
      <c r="S672" s="3"/>
      <c r="T672" s="4"/>
      <c r="U672" s="4"/>
      <c r="V672" s="191" t="s">
        <v>1262</v>
      </c>
      <c r="W672" s="192" t="s">
        <v>1263</v>
      </c>
      <c r="X672" s="192" t="s">
        <v>416</v>
      </c>
      <c r="Y672" s="3"/>
    </row>
    <row r="673" spans="19:25">
      <c r="S673" s="5"/>
      <c r="T673" s="6"/>
      <c r="U673" s="6"/>
      <c r="V673" s="191" t="s">
        <v>327</v>
      </c>
      <c r="W673" s="193" t="s">
        <v>1263</v>
      </c>
      <c r="X673" s="193" t="s">
        <v>416</v>
      </c>
      <c r="Y673" s="84"/>
    </row>
    <row r="674" spans="19:25">
      <c r="S674" s="3"/>
      <c r="T674" s="4"/>
      <c r="U674" s="4"/>
      <c r="V674" s="191" t="s">
        <v>328</v>
      </c>
      <c r="W674" s="192" t="s">
        <v>1263</v>
      </c>
      <c r="X674" s="192" t="s">
        <v>416</v>
      </c>
      <c r="Y674" s="3"/>
    </row>
    <row r="675" spans="19:25">
      <c r="S675" s="5"/>
      <c r="T675" s="6"/>
      <c r="U675" s="6"/>
      <c r="V675" s="195" t="s">
        <v>1264</v>
      </c>
      <c r="W675" s="193" t="s">
        <v>79</v>
      </c>
      <c r="X675" s="193" t="s">
        <v>416</v>
      </c>
      <c r="Y675" s="84"/>
    </row>
    <row r="676" spans="19:25">
      <c r="S676" s="3"/>
      <c r="T676" s="4"/>
      <c r="U676" s="4"/>
      <c r="V676" s="191" t="s">
        <v>1265</v>
      </c>
      <c r="W676" s="192" t="s">
        <v>1266</v>
      </c>
      <c r="X676" s="192" t="s">
        <v>416</v>
      </c>
      <c r="Y676" s="3"/>
    </row>
    <row r="677" spans="19:25">
      <c r="S677" s="5"/>
      <c r="T677" s="6"/>
      <c r="U677" s="6"/>
      <c r="V677" s="191" t="s">
        <v>1267</v>
      </c>
      <c r="W677" s="193" t="s">
        <v>1268</v>
      </c>
      <c r="X677" s="193" t="s">
        <v>416</v>
      </c>
      <c r="Y677" s="84"/>
    </row>
    <row r="678" spans="19:25">
      <c r="S678" s="3"/>
      <c r="T678" s="4"/>
      <c r="U678" s="4"/>
      <c r="V678" s="191" t="s">
        <v>1269</v>
      </c>
      <c r="W678" s="192" t="s">
        <v>80</v>
      </c>
      <c r="X678" s="192" t="s">
        <v>416</v>
      </c>
      <c r="Y678" s="3"/>
    </row>
    <row r="679" spans="19:25">
      <c r="S679" s="5"/>
      <c r="T679" s="6"/>
      <c r="U679" s="6"/>
      <c r="V679" s="191" t="s">
        <v>1270</v>
      </c>
      <c r="W679" s="193" t="s">
        <v>1271</v>
      </c>
      <c r="X679" s="193" t="s">
        <v>416</v>
      </c>
      <c r="Y679" s="84"/>
    </row>
    <row r="680" spans="19:25">
      <c r="S680" s="3"/>
      <c r="T680" s="4"/>
      <c r="U680" s="4"/>
      <c r="V680" s="195" t="s">
        <v>1272</v>
      </c>
      <c r="W680" s="192" t="s">
        <v>1273</v>
      </c>
      <c r="X680" s="192" t="s">
        <v>416</v>
      </c>
      <c r="Y680" s="3"/>
    </row>
    <row r="681" spans="19:25">
      <c r="S681" s="5"/>
      <c r="T681" s="6"/>
      <c r="U681" s="6"/>
      <c r="V681" s="195" t="s">
        <v>1274</v>
      </c>
      <c r="W681" s="193" t="s">
        <v>1275</v>
      </c>
      <c r="X681" s="193" t="s">
        <v>416</v>
      </c>
      <c r="Y681" s="84"/>
    </row>
    <row r="682" spans="19:25">
      <c r="S682" s="3"/>
      <c r="T682" s="4"/>
      <c r="U682" s="4"/>
      <c r="V682" s="191" t="s">
        <v>1276</v>
      </c>
      <c r="W682" s="192" t="s">
        <v>1277</v>
      </c>
      <c r="X682" s="192" t="s">
        <v>416</v>
      </c>
      <c r="Y682" s="3"/>
    </row>
    <row r="683" spans="19:25">
      <c r="S683" s="5"/>
      <c r="T683" s="6"/>
      <c r="U683" s="6"/>
      <c r="V683" s="191" t="s">
        <v>329</v>
      </c>
      <c r="W683" s="193" t="s">
        <v>81</v>
      </c>
      <c r="X683" s="193" t="s">
        <v>416</v>
      </c>
      <c r="Y683" s="84"/>
    </row>
    <row r="684" spans="19:25">
      <c r="S684" s="3"/>
      <c r="T684" s="4"/>
      <c r="U684" s="4"/>
      <c r="V684" s="191" t="s">
        <v>1278</v>
      </c>
      <c r="W684" s="192" t="s">
        <v>1279</v>
      </c>
      <c r="X684" s="192" t="s">
        <v>416</v>
      </c>
      <c r="Y684" s="3"/>
    </row>
    <row r="685" spans="19:25">
      <c r="S685" s="5"/>
      <c r="T685" s="6"/>
      <c r="U685" s="6"/>
      <c r="V685" s="191" t="s">
        <v>1280</v>
      </c>
      <c r="W685" s="193" t="s">
        <v>1281</v>
      </c>
      <c r="X685" s="193" t="s">
        <v>416</v>
      </c>
      <c r="Y685" s="84"/>
    </row>
    <row r="686" spans="19:25">
      <c r="S686" s="3"/>
      <c r="T686" s="4"/>
      <c r="U686" s="4"/>
      <c r="V686" s="191" t="s">
        <v>1282</v>
      </c>
      <c r="W686" s="192" t="s">
        <v>1283</v>
      </c>
      <c r="X686" s="192" t="s">
        <v>416</v>
      </c>
      <c r="Y686" s="3"/>
    </row>
    <row r="687" spans="19:25">
      <c r="S687" s="5"/>
      <c r="T687" s="6"/>
      <c r="U687" s="6"/>
      <c r="V687" s="195" t="s">
        <v>1284</v>
      </c>
      <c r="W687" s="193" t="s">
        <v>82</v>
      </c>
      <c r="X687" s="193" t="s">
        <v>416</v>
      </c>
      <c r="Y687" s="84"/>
    </row>
    <row r="688" spans="19:25">
      <c r="S688" s="3"/>
      <c r="T688" s="4"/>
      <c r="U688" s="4"/>
      <c r="V688" s="195" t="s">
        <v>330</v>
      </c>
      <c r="W688" s="192" t="s">
        <v>83</v>
      </c>
      <c r="X688" s="192" t="s">
        <v>416</v>
      </c>
      <c r="Y688" s="3"/>
    </row>
    <row r="689" spans="19:25">
      <c r="S689" s="5"/>
      <c r="T689" s="6"/>
      <c r="U689" s="6"/>
      <c r="V689" s="191" t="s">
        <v>1285</v>
      </c>
      <c r="W689" s="193" t="s">
        <v>84</v>
      </c>
      <c r="X689" s="193" t="s">
        <v>416</v>
      </c>
      <c r="Y689" s="84"/>
    </row>
    <row r="690" spans="19:25">
      <c r="S690" s="3"/>
      <c r="T690" s="4"/>
      <c r="U690" s="4"/>
      <c r="V690" s="191" t="s">
        <v>1286</v>
      </c>
      <c r="W690" s="192" t="s">
        <v>1287</v>
      </c>
      <c r="X690" s="192" t="s">
        <v>416</v>
      </c>
      <c r="Y690" s="3"/>
    </row>
    <row r="691" spans="19:25">
      <c r="S691" s="5"/>
      <c r="T691" s="6"/>
      <c r="U691" s="6"/>
      <c r="V691" s="191" t="s">
        <v>1288</v>
      </c>
      <c r="W691" s="193" t="s">
        <v>1289</v>
      </c>
      <c r="X691" s="193" t="s">
        <v>416</v>
      </c>
      <c r="Y691" s="84"/>
    </row>
    <row r="692" spans="19:25">
      <c r="S692" s="3"/>
      <c r="T692" s="4"/>
      <c r="U692" s="4"/>
      <c r="V692" s="191" t="s">
        <v>1290</v>
      </c>
      <c r="W692" s="192" t="s">
        <v>1291</v>
      </c>
      <c r="X692" s="192" t="s">
        <v>416</v>
      </c>
      <c r="Y692" s="3"/>
    </row>
    <row r="693" spans="19:25">
      <c r="S693" s="5"/>
      <c r="T693" s="6"/>
      <c r="U693" s="6"/>
      <c r="V693" s="191" t="s">
        <v>1292</v>
      </c>
      <c r="W693" s="193" t="s">
        <v>85</v>
      </c>
      <c r="X693" s="193" t="s">
        <v>416</v>
      </c>
      <c r="Y693" s="84"/>
    </row>
    <row r="694" spans="19:25">
      <c r="S694" s="3"/>
      <c r="T694" s="4"/>
      <c r="U694" s="4"/>
      <c r="V694" s="191" t="s">
        <v>1293</v>
      </c>
      <c r="W694" s="192" t="s">
        <v>86</v>
      </c>
      <c r="X694" s="192" t="s">
        <v>416</v>
      </c>
      <c r="Y694" s="3"/>
    </row>
    <row r="695" spans="19:25">
      <c r="S695" s="5"/>
      <c r="T695" s="6"/>
      <c r="U695" s="6"/>
      <c r="V695" s="191" t="s">
        <v>1294</v>
      </c>
      <c r="W695" s="193" t="s">
        <v>1295</v>
      </c>
      <c r="X695" s="193" t="s">
        <v>416</v>
      </c>
      <c r="Y695" s="84"/>
    </row>
    <row r="696" spans="19:25">
      <c r="S696" s="3"/>
      <c r="T696" s="4"/>
      <c r="U696" s="4"/>
      <c r="V696" s="191" t="s">
        <v>331</v>
      </c>
      <c r="W696" s="192" t="s">
        <v>87</v>
      </c>
      <c r="X696" s="192" t="s">
        <v>416</v>
      </c>
      <c r="Y696" s="3"/>
    </row>
    <row r="697" spans="19:25">
      <c r="S697" s="5"/>
      <c r="T697" s="6"/>
      <c r="U697" s="6"/>
      <c r="V697" s="195" t="s">
        <v>1296</v>
      </c>
      <c r="W697" s="193" t="s">
        <v>88</v>
      </c>
      <c r="X697" s="193" t="s">
        <v>416</v>
      </c>
      <c r="Y697" s="84"/>
    </row>
    <row r="698" spans="19:25">
      <c r="S698" s="3"/>
      <c r="T698" s="4"/>
      <c r="U698" s="4"/>
      <c r="V698" s="191" t="s">
        <v>1297</v>
      </c>
      <c r="W698" s="192" t="s">
        <v>89</v>
      </c>
      <c r="X698" s="192" t="s">
        <v>416</v>
      </c>
      <c r="Y698" s="3"/>
    </row>
    <row r="699" spans="19:25">
      <c r="S699" s="5"/>
      <c r="T699" s="6"/>
      <c r="U699" s="6"/>
      <c r="V699" s="191" t="s">
        <v>1298</v>
      </c>
      <c r="W699" s="193" t="s">
        <v>1299</v>
      </c>
      <c r="X699" s="193" t="s">
        <v>416</v>
      </c>
      <c r="Y699" s="84"/>
    </row>
    <row r="700" spans="19:25">
      <c r="S700" s="3"/>
      <c r="T700" s="4"/>
      <c r="U700" s="4"/>
      <c r="V700" s="191" t="s">
        <v>1300</v>
      </c>
      <c r="W700" s="192" t="s">
        <v>90</v>
      </c>
      <c r="X700" s="192" t="s">
        <v>416</v>
      </c>
      <c r="Y700" s="3"/>
    </row>
    <row r="701" spans="19:25">
      <c r="S701" s="5"/>
      <c r="T701" s="6"/>
      <c r="U701" s="6"/>
      <c r="V701" s="191" t="s">
        <v>1301</v>
      </c>
      <c r="W701" s="193" t="s">
        <v>1302</v>
      </c>
      <c r="X701" s="193" t="s">
        <v>416</v>
      </c>
      <c r="Y701" s="84"/>
    </row>
    <row r="702" spans="19:25">
      <c r="S702" s="3"/>
      <c r="T702" s="4"/>
      <c r="U702" s="4"/>
      <c r="V702" s="195" t="s">
        <v>1303</v>
      </c>
      <c r="W702" s="192" t="s">
        <v>1304</v>
      </c>
      <c r="X702" s="192" t="s">
        <v>416</v>
      </c>
      <c r="Y702" s="3"/>
    </row>
    <row r="703" spans="19:25">
      <c r="S703" s="5"/>
      <c r="T703" s="6"/>
      <c r="U703" s="6"/>
      <c r="V703" s="195" t="s">
        <v>1305</v>
      </c>
      <c r="W703" s="193" t="s">
        <v>1306</v>
      </c>
      <c r="X703" s="193" t="s">
        <v>416</v>
      </c>
      <c r="Y703" s="84"/>
    </row>
    <row r="704" spans="19:25">
      <c r="S704" s="3"/>
      <c r="T704" s="4"/>
      <c r="U704" s="4"/>
      <c r="V704" s="191" t="s">
        <v>1307</v>
      </c>
      <c r="W704" s="192" t="s">
        <v>1308</v>
      </c>
      <c r="X704" s="192" t="s">
        <v>409</v>
      </c>
      <c r="Y704" s="3"/>
    </row>
    <row r="705" spans="19:25">
      <c r="S705" s="5"/>
      <c r="T705" s="6"/>
      <c r="U705" s="6"/>
      <c r="V705" s="191" t="s">
        <v>1309</v>
      </c>
      <c r="W705" s="193" t="s">
        <v>1308</v>
      </c>
      <c r="X705" s="193" t="s">
        <v>409</v>
      </c>
      <c r="Y705" s="84"/>
    </row>
    <row r="706" spans="19:25">
      <c r="S706" s="3"/>
      <c r="T706" s="4"/>
      <c r="U706" s="4"/>
      <c r="V706" s="191" t="s">
        <v>332</v>
      </c>
      <c r="W706" s="192" t="s">
        <v>1308</v>
      </c>
      <c r="X706" s="192" t="s">
        <v>409</v>
      </c>
      <c r="Y706" s="3"/>
    </row>
    <row r="707" spans="19:25">
      <c r="S707" s="5"/>
      <c r="T707" s="6"/>
      <c r="U707" s="6"/>
      <c r="V707" s="191" t="s">
        <v>333</v>
      </c>
      <c r="W707" s="193" t="s">
        <v>1308</v>
      </c>
      <c r="X707" s="193" t="s">
        <v>409</v>
      </c>
      <c r="Y707" s="84"/>
    </row>
    <row r="708" spans="19:25">
      <c r="S708" s="3"/>
      <c r="T708" s="4"/>
      <c r="U708" s="4"/>
      <c r="V708" s="191" t="s">
        <v>334</v>
      </c>
      <c r="W708" s="192" t="s">
        <v>1308</v>
      </c>
      <c r="X708" s="192" t="s">
        <v>409</v>
      </c>
      <c r="Y708" s="3"/>
    </row>
    <row r="709" spans="19:25">
      <c r="S709" s="5"/>
      <c r="T709" s="6"/>
      <c r="U709" s="6"/>
      <c r="V709" s="191" t="s">
        <v>1310</v>
      </c>
      <c r="W709" s="193" t="s">
        <v>91</v>
      </c>
      <c r="X709" s="193" t="s">
        <v>409</v>
      </c>
      <c r="Y709" s="84"/>
    </row>
    <row r="710" spans="19:25">
      <c r="S710" s="3"/>
      <c r="T710" s="4"/>
      <c r="U710" s="4"/>
      <c r="V710" s="191" t="s">
        <v>1311</v>
      </c>
      <c r="W710" s="192" t="s">
        <v>1312</v>
      </c>
      <c r="X710" s="192" t="s">
        <v>409</v>
      </c>
      <c r="Y710" s="3"/>
    </row>
    <row r="711" spans="19:25">
      <c r="S711" s="5"/>
      <c r="T711" s="6"/>
      <c r="U711" s="6"/>
      <c r="V711" s="191" t="s">
        <v>1313</v>
      </c>
      <c r="W711" s="193" t="s">
        <v>1314</v>
      </c>
      <c r="X711" s="193" t="s">
        <v>409</v>
      </c>
      <c r="Y711" s="84"/>
    </row>
    <row r="712" spans="19:25">
      <c r="S712" s="3"/>
      <c r="T712" s="4"/>
      <c r="U712" s="4"/>
      <c r="V712" s="195" t="s">
        <v>1315</v>
      </c>
      <c r="W712" s="192" t="s">
        <v>1316</v>
      </c>
      <c r="X712" s="192" t="s">
        <v>409</v>
      </c>
      <c r="Y712" s="3"/>
    </row>
    <row r="713" spans="19:25">
      <c r="S713" s="5"/>
      <c r="T713" s="6"/>
      <c r="U713" s="6"/>
      <c r="V713" s="195" t="s">
        <v>1317</v>
      </c>
      <c r="W713" s="193" t="s">
        <v>1318</v>
      </c>
      <c r="X713" s="193" t="s">
        <v>409</v>
      </c>
      <c r="Y713" s="84"/>
    </row>
    <row r="714" spans="19:25">
      <c r="S714" s="3"/>
      <c r="T714" s="4"/>
      <c r="U714" s="4"/>
      <c r="V714" s="195" t="s">
        <v>1319</v>
      </c>
      <c r="W714" s="192" t="s">
        <v>1318</v>
      </c>
      <c r="X714" s="192" t="s">
        <v>409</v>
      </c>
      <c r="Y714" s="3"/>
    </row>
    <row r="715" spans="19:25">
      <c r="S715" s="5"/>
      <c r="T715" s="6"/>
      <c r="U715" s="6"/>
      <c r="V715" s="191" t="s">
        <v>1320</v>
      </c>
      <c r="W715" s="193" t="s">
        <v>1321</v>
      </c>
      <c r="X715" s="193" t="s">
        <v>409</v>
      </c>
      <c r="Y715" s="84"/>
    </row>
    <row r="716" spans="19:25">
      <c r="S716" s="3"/>
      <c r="T716" s="4"/>
      <c r="U716" s="4"/>
      <c r="V716" s="191" t="s">
        <v>1322</v>
      </c>
      <c r="W716" s="192" t="s">
        <v>1323</v>
      </c>
      <c r="X716" s="192" t="s">
        <v>409</v>
      </c>
      <c r="Y716" s="3"/>
    </row>
    <row r="717" spans="19:25">
      <c r="S717" s="5"/>
      <c r="T717" s="6"/>
      <c r="U717" s="6"/>
      <c r="V717" s="191" t="s">
        <v>1324</v>
      </c>
      <c r="W717" s="193" t="s">
        <v>92</v>
      </c>
      <c r="X717" s="193" t="s">
        <v>409</v>
      </c>
      <c r="Y717" s="84"/>
    </row>
    <row r="718" spans="19:25">
      <c r="S718" s="3"/>
      <c r="T718" s="4"/>
      <c r="U718" s="4"/>
      <c r="V718" s="191" t="s">
        <v>1325</v>
      </c>
      <c r="W718" s="192" t="s">
        <v>1326</v>
      </c>
      <c r="X718" s="192" t="s">
        <v>409</v>
      </c>
      <c r="Y718" s="3"/>
    </row>
    <row r="719" spans="19:25">
      <c r="S719" s="5"/>
      <c r="T719" s="6"/>
      <c r="U719" s="6"/>
      <c r="V719" s="191" t="s">
        <v>1327</v>
      </c>
      <c r="W719" s="193" t="s">
        <v>1328</v>
      </c>
      <c r="X719" s="193" t="s">
        <v>409</v>
      </c>
      <c r="Y719" s="84"/>
    </row>
    <row r="720" spans="19:25">
      <c r="S720" s="3"/>
      <c r="T720" s="4"/>
      <c r="U720" s="4"/>
      <c r="V720" s="191" t="s">
        <v>335</v>
      </c>
      <c r="W720" s="192" t="s">
        <v>93</v>
      </c>
      <c r="X720" s="192" t="s">
        <v>409</v>
      </c>
      <c r="Y720" s="3"/>
    </row>
    <row r="721" spans="19:25">
      <c r="S721" s="5"/>
      <c r="T721" s="6"/>
      <c r="U721" s="6"/>
      <c r="V721" s="191" t="s">
        <v>1329</v>
      </c>
      <c r="W721" s="193" t="s">
        <v>1330</v>
      </c>
      <c r="X721" s="193" t="s">
        <v>409</v>
      </c>
      <c r="Y721" s="84"/>
    </row>
    <row r="722" spans="19:25">
      <c r="S722" s="3"/>
      <c r="T722" s="4"/>
      <c r="U722" s="4"/>
      <c r="V722" s="191" t="s">
        <v>1331</v>
      </c>
      <c r="W722" s="192" t="s">
        <v>94</v>
      </c>
      <c r="X722" s="192" t="s">
        <v>409</v>
      </c>
      <c r="Y722" s="3"/>
    </row>
    <row r="723" spans="19:25">
      <c r="S723" s="5"/>
      <c r="T723" s="6"/>
      <c r="U723" s="6"/>
      <c r="V723" s="191" t="s">
        <v>1332</v>
      </c>
      <c r="W723" s="193" t="s">
        <v>1333</v>
      </c>
      <c r="X723" s="193" t="s">
        <v>409</v>
      </c>
      <c r="Y723" s="84"/>
    </row>
    <row r="724" spans="19:25">
      <c r="S724" s="3"/>
      <c r="T724" s="4"/>
      <c r="U724" s="4"/>
      <c r="V724" s="191" t="s">
        <v>1334</v>
      </c>
      <c r="W724" s="192" t="s">
        <v>1335</v>
      </c>
      <c r="X724" s="192" t="s">
        <v>409</v>
      </c>
      <c r="Y724" s="3"/>
    </row>
    <row r="725" spans="19:25">
      <c r="S725" s="5"/>
      <c r="T725" s="6"/>
      <c r="U725" s="6"/>
      <c r="V725" s="195" t="s">
        <v>1336</v>
      </c>
      <c r="W725" s="193" t="s">
        <v>1337</v>
      </c>
      <c r="X725" s="193" t="s">
        <v>409</v>
      </c>
      <c r="Y725" s="84"/>
    </row>
    <row r="726" spans="19:25">
      <c r="S726" s="3"/>
      <c r="T726" s="4"/>
      <c r="U726" s="4"/>
      <c r="V726" s="191" t="s">
        <v>336</v>
      </c>
      <c r="W726" s="192" t="s">
        <v>95</v>
      </c>
      <c r="X726" s="192" t="s">
        <v>409</v>
      </c>
      <c r="Y726" s="3"/>
    </row>
    <row r="727" spans="19:25">
      <c r="S727" s="5"/>
      <c r="T727" s="6"/>
      <c r="U727" s="6"/>
      <c r="V727" s="195" t="s">
        <v>1338</v>
      </c>
      <c r="W727" s="193" t="s">
        <v>1339</v>
      </c>
      <c r="X727" s="193" t="s">
        <v>409</v>
      </c>
      <c r="Y727" s="84"/>
    </row>
    <row r="728" spans="19:25">
      <c r="S728" s="3"/>
      <c r="T728" s="4"/>
      <c r="U728" s="4"/>
      <c r="V728" s="195" t="s">
        <v>1340</v>
      </c>
      <c r="W728" s="192" t="s">
        <v>1341</v>
      </c>
      <c r="X728" s="192" t="s">
        <v>409</v>
      </c>
      <c r="Y728" s="3"/>
    </row>
    <row r="729" spans="19:25">
      <c r="S729" s="5"/>
      <c r="T729" s="6"/>
      <c r="U729" s="6"/>
      <c r="V729" s="195" t="s">
        <v>1342</v>
      </c>
      <c r="W729" s="193" t="s">
        <v>96</v>
      </c>
      <c r="X729" s="193" t="s">
        <v>409</v>
      </c>
      <c r="Y729" s="84"/>
    </row>
    <row r="730" spans="19:25">
      <c r="S730" s="3"/>
      <c r="T730" s="4"/>
      <c r="U730" s="4"/>
      <c r="V730" s="195" t="s">
        <v>1343</v>
      </c>
      <c r="W730" s="192" t="s">
        <v>1344</v>
      </c>
      <c r="X730" s="192" t="s">
        <v>409</v>
      </c>
      <c r="Y730" s="3"/>
    </row>
    <row r="731" spans="19:25">
      <c r="S731" s="5"/>
      <c r="T731" s="6"/>
      <c r="U731" s="6"/>
      <c r="V731" s="195" t="s">
        <v>1345</v>
      </c>
      <c r="W731" s="193" t="s">
        <v>97</v>
      </c>
      <c r="X731" s="193" t="s">
        <v>409</v>
      </c>
      <c r="Y731" s="84"/>
    </row>
    <row r="732" spans="19:25">
      <c r="S732" s="3"/>
      <c r="T732" s="4"/>
      <c r="U732" s="4"/>
      <c r="V732" s="195" t="s">
        <v>1346</v>
      </c>
      <c r="W732" s="192" t="s">
        <v>1347</v>
      </c>
      <c r="X732" s="192" t="s">
        <v>409</v>
      </c>
      <c r="Y732" s="3"/>
    </row>
    <row r="733" spans="19:25">
      <c r="S733" s="5"/>
      <c r="T733" s="6"/>
      <c r="U733" s="6"/>
      <c r="V733" s="195" t="s">
        <v>1348</v>
      </c>
      <c r="W733" s="193" t="s">
        <v>98</v>
      </c>
      <c r="X733" s="193" t="s">
        <v>409</v>
      </c>
      <c r="Y733" s="84"/>
    </row>
    <row r="734" spans="19:25">
      <c r="S734" s="3"/>
      <c r="T734" s="4"/>
      <c r="U734" s="4"/>
      <c r="V734" s="191" t="s">
        <v>1349</v>
      </c>
      <c r="W734" s="192" t="s">
        <v>1350</v>
      </c>
      <c r="X734" s="192" t="s">
        <v>411</v>
      </c>
      <c r="Y734" s="3"/>
    </row>
    <row r="735" spans="19:25">
      <c r="S735" s="5"/>
      <c r="T735" s="6"/>
      <c r="U735" s="6"/>
      <c r="V735" s="191" t="s">
        <v>337</v>
      </c>
      <c r="W735" s="193" t="s">
        <v>1350</v>
      </c>
      <c r="X735" s="193" t="s">
        <v>411</v>
      </c>
      <c r="Y735" s="84"/>
    </row>
    <row r="736" spans="19:25">
      <c r="S736" s="3"/>
      <c r="T736" s="4"/>
      <c r="U736" s="4"/>
      <c r="V736" s="191" t="s">
        <v>338</v>
      </c>
      <c r="W736" s="192" t="s">
        <v>1350</v>
      </c>
      <c r="X736" s="192" t="s">
        <v>411</v>
      </c>
      <c r="Y736" s="3"/>
    </row>
    <row r="737" spans="19:25">
      <c r="S737" s="5"/>
      <c r="T737" s="6"/>
      <c r="U737" s="6"/>
      <c r="V737" s="191" t="s">
        <v>339</v>
      </c>
      <c r="W737" s="193" t="s">
        <v>1350</v>
      </c>
      <c r="X737" s="193" t="s">
        <v>411</v>
      </c>
      <c r="Y737" s="84"/>
    </row>
    <row r="738" spans="19:25">
      <c r="S738" s="3"/>
      <c r="T738" s="4"/>
      <c r="U738" s="4"/>
      <c r="V738" s="191" t="s">
        <v>340</v>
      </c>
      <c r="W738" s="192" t="s">
        <v>1350</v>
      </c>
      <c r="X738" s="192" t="s">
        <v>411</v>
      </c>
      <c r="Y738" s="3"/>
    </row>
    <row r="739" spans="19:25">
      <c r="S739" s="5"/>
      <c r="T739" s="6"/>
      <c r="U739" s="6"/>
      <c r="V739" s="191" t="s">
        <v>341</v>
      </c>
      <c r="W739" s="193" t="s">
        <v>1350</v>
      </c>
      <c r="X739" s="193" t="s">
        <v>411</v>
      </c>
      <c r="Y739" s="84"/>
    </row>
    <row r="740" spans="19:25">
      <c r="S740" s="3"/>
      <c r="T740" s="4"/>
      <c r="U740" s="4"/>
      <c r="V740" s="191" t="s">
        <v>342</v>
      </c>
      <c r="W740" s="192" t="s">
        <v>1350</v>
      </c>
      <c r="X740" s="192" t="s">
        <v>411</v>
      </c>
      <c r="Y740" s="3"/>
    </row>
    <row r="741" spans="19:25">
      <c r="S741" s="5"/>
      <c r="T741" s="6"/>
      <c r="U741" s="6"/>
      <c r="V741" s="191" t="s">
        <v>1351</v>
      </c>
      <c r="W741" s="193" t="s">
        <v>99</v>
      </c>
      <c r="X741" s="193" t="s">
        <v>411</v>
      </c>
      <c r="Y741" s="84"/>
    </row>
    <row r="742" spans="19:25">
      <c r="S742" s="3"/>
      <c r="T742" s="4"/>
      <c r="U742" s="4"/>
      <c r="V742" s="195" t="s">
        <v>1352</v>
      </c>
      <c r="W742" s="192" t="s">
        <v>1353</v>
      </c>
      <c r="X742" s="192" t="s">
        <v>411</v>
      </c>
      <c r="Y742" s="3"/>
    </row>
    <row r="743" spans="19:25">
      <c r="S743" s="5"/>
      <c r="T743" s="6"/>
      <c r="U743" s="6"/>
      <c r="V743" s="191" t="s">
        <v>1354</v>
      </c>
      <c r="W743" s="193" t="s">
        <v>1355</v>
      </c>
      <c r="X743" s="193" t="s">
        <v>411</v>
      </c>
      <c r="Y743" s="84"/>
    </row>
    <row r="744" spans="19:25">
      <c r="S744" s="3"/>
      <c r="T744" s="4"/>
      <c r="U744" s="4"/>
      <c r="V744" s="195" t="s">
        <v>1356</v>
      </c>
      <c r="W744" s="192" t="s">
        <v>1357</v>
      </c>
      <c r="X744" s="192" t="s">
        <v>411</v>
      </c>
      <c r="Y744" s="3"/>
    </row>
    <row r="745" spans="19:25">
      <c r="S745" s="5"/>
      <c r="T745" s="6"/>
      <c r="U745" s="6"/>
      <c r="V745" s="195" t="s">
        <v>1358</v>
      </c>
      <c r="W745" s="193" t="s">
        <v>1359</v>
      </c>
      <c r="X745" s="193" t="s">
        <v>411</v>
      </c>
      <c r="Y745" s="84"/>
    </row>
    <row r="746" spans="19:25">
      <c r="S746" s="3"/>
      <c r="T746" s="4"/>
      <c r="U746" s="4"/>
      <c r="V746" s="195" t="s">
        <v>1360</v>
      </c>
      <c r="W746" s="192" t="s">
        <v>1361</v>
      </c>
      <c r="X746" s="192" t="s">
        <v>411</v>
      </c>
      <c r="Y746" s="3"/>
    </row>
    <row r="747" spans="19:25">
      <c r="S747" s="5"/>
      <c r="T747" s="6"/>
      <c r="U747" s="6"/>
      <c r="V747" s="191" t="s">
        <v>1362</v>
      </c>
      <c r="W747" s="193" t="s">
        <v>100</v>
      </c>
      <c r="X747" s="193" t="s">
        <v>411</v>
      </c>
      <c r="Y747" s="84"/>
    </row>
    <row r="748" spans="19:25">
      <c r="S748" s="3"/>
      <c r="T748" s="4"/>
      <c r="U748" s="4"/>
      <c r="V748" s="195" t="s">
        <v>1363</v>
      </c>
      <c r="W748" s="192" t="s">
        <v>1364</v>
      </c>
      <c r="X748" s="192" t="s">
        <v>411</v>
      </c>
      <c r="Y748" s="3"/>
    </row>
    <row r="749" spans="19:25">
      <c r="S749" s="5"/>
      <c r="T749" s="6"/>
      <c r="U749" s="6"/>
      <c r="V749" s="195" t="s">
        <v>1365</v>
      </c>
      <c r="W749" s="193" t="s">
        <v>1366</v>
      </c>
      <c r="X749" s="193" t="s">
        <v>411</v>
      </c>
      <c r="Y749" s="84"/>
    </row>
    <row r="750" spans="19:25">
      <c r="S750" s="3"/>
      <c r="T750" s="4"/>
      <c r="U750" s="4"/>
      <c r="V750" s="191" t="s">
        <v>1367</v>
      </c>
      <c r="W750" s="192" t="s">
        <v>101</v>
      </c>
      <c r="X750" s="192" t="s">
        <v>411</v>
      </c>
      <c r="Y750" s="3"/>
    </row>
    <row r="751" spans="19:25">
      <c r="S751" s="5"/>
      <c r="T751" s="6"/>
      <c r="U751" s="6"/>
      <c r="V751" s="195" t="s">
        <v>1368</v>
      </c>
      <c r="W751" s="193" t="s">
        <v>1369</v>
      </c>
      <c r="X751" s="193" t="s">
        <v>411</v>
      </c>
      <c r="Y751" s="84"/>
    </row>
    <row r="752" spans="19:25">
      <c r="S752" s="3"/>
      <c r="T752" s="4"/>
      <c r="U752" s="4"/>
      <c r="V752" s="195" t="s">
        <v>1370</v>
      </c>
      <c r="W752" s="192" t="s">
        <v>1371</v>
      </c>
      <c r="X752" s="192" t="s">
        <v>411</v>
      </c>
      <c r="Y752" s="3"/>
    </row>
    <row r="753" spans="19:25">
      <c r="S753" s="5"/>
      <c r="T753" s="6"/>
      <c r="U753" s="6"/>
      <c r="V753" s="195" t="s">
        <v>1372</v>
      </c>
      <c r="W753" s="193" t="s">
        <v>102</v>
      </c>
      <c r="X753" s="193" t="s">
        <v>411</v>
      </c>
      <c r="Y753" s="84"/>
    </row>
    <row r="754" spans="19:25">
      <c r="S754" s="3"/>
      <c r="T754" s="4"/>
      <c r="U754" s="4"/>
      <c r="V754" s="195" t="s">
        <v>1373</v>
      </c>
      <c r="W754" s="192" t="s">
        <v>1374</v>
      </c>
      <c r="X754" s="192" t="s">
        <v>411</v>
      </c>
      <c r="Y754" s="3"/>
    </row>
    <row r="755" spans="19:25">
      <c r="S755" s="5"/>
      <c r="T755" s="6"/>
      <c r="U755" s="6"/>
      <c r="V755" s="195" t="s">
        <v>1375</v>
      </c>
      <c r="W755" s="193" t="s">
        <v>1376</v>
      </c>
      <c r="X755" s="193" t="s">
        <v>411</v>
      </c>
      <c r="Y755" s="84"/>
    </row>
    <row r="756" spans="19:25">
      <c r="S756" s="3"/>
      <c r="T756" s="4"/>
      <c r="U756" s="4"/>
      <c r="V756" s="195" t="s">
        <v>1377</v>
      </c>
      <c r="W756" s="192" t="s">
        <v>1378</v>
      </c>
      <c r="X756" s="192" t="s">
        <v>411</v>
      </c>
      <c r="Y756" s="3"/>
    </row>
    <row r="757" spans="19:25">
      <c r="S757" s="5"/>
      <c r="T757" s="6"/>
      <c r="U757" s="6"/>
      <c r="V757" s="191" t="s">
        <v>1379</v>
      </c>
      <c r="W757" s="193" t="s">
        <v>1380</v>
      </c>
      <c r="X757" s="193" t="s">
        <v>411</v>
      </c>
      <c r="Y757" s="84"/>
    </row>
    <row r="758" spans="19:25">
      <c r="S758" s="3"/>
      <c r="T758" s="4"/>
      <c r="U758" s="4"/>
      <c r="V758" s="191" t="s">
        <v>1381</v>
      </c>
      <c r="W758" s="192" t="s">
        <v>1382</v>
      </c>
      <c r="X758" s="192" t="s">
        <v>411</v>
      </c>
      <c r="Y758" s="3"/>
    </row>
    <row r="759" spans="19:25">
      <c r="S759" s="5"/>
      <c r="T759" s="6"/>
      <c r="U759" s="6"/>
      <c r="V759" s="191" t="s">
        <v>1383</v>
      </c>
      <c r="W759" s="193" t="s">
        <v>1384</v>
      </c>
      <c r="X759" s="193" t="s">
        <v>411</v>
      </c>
      <c r="Y759" s="84"/>
    </row>
    <row r="760" spans="19:25">
      <c r="S760" s="3"/>
      <c r="T760" s="4"/>
      <c r="U760" s="4"/>
      <c r="V760" s="191" t="s">
        <v>1385</v>
      </c>
      <c r="W760" s="192" t="s">
        <v>1386</v>
      </c>
      <c r="X760" s="192" t="s">
        <v>411</v>
      </c>
      <c r="Y760" s="3"/>
    </row>
    <row r="761" spans="19:25">
      <c r="S761" s="5"/>
      <c r="T761" s="6"/>
      <c r="U761" s="6"/>
      <c r="V761" s="194" t="s">
        <v>1387</v>
      </c>
      <c r="W761" s="193" t="s">
        <v>1388</v>
      </c>
      <c r="X761" s="193" t="s">
        <v>411</v>
      </c>
      <c r="Y761" s="84"/>
    </row>
    <row r="762" spans="19:25">
      <c r="S762" s="3"/>
      <c r="T762" s="4"/>
      <c r="U762" s="4"/>
      <c r="V762" s="195" t="s">
        <v>1389</v>
      </c>
      <c r="W762" s="192" t="s">
        <v>1390</v>
      </c>
      <c r="X762" s="192" t="s">
        <v>411</v>
      </c>
      <c r="Y762" s="3"/>
    </row>
    <row r="763" spans="19:25">
      <c r="S763" s="5"/>
      <c r="T763" s="6"/>
      <c r="U763" s="6"/>
      <c r="V763" s="195" t="s">
        <v>1391</v>
      </c>
      <c r="W763" s="193" t="s">
        <v>1392</v>
      </c>
      <c r="X763" s="193" t="s">
        <v>411</v>
      </c>
      <c r="Y763" s="84"/>
    </row>
    <row r="764" spans="19:25">
      <c r="S764" s="3"/>
      <c r="T764" s="4"/>
      <c r="U764" s="4"/>
      <c r="V764" s="195" t="s">
        <v>1393</v>
      </c>
      <c r="W764" s="192" t="s">
        <v>1394</v>
      </c>
      <c r="X764" s="192" t="s">
        <v>411</v>
      </c>
      <c r="Y764" s="3"/>
    </row>
    <row r="765" spans="19:25">
      <c r="S765" s="5"/>
      <c r="T765" s="6"/>
      <c r="U765" s="6"/>
      <c r="V765" s="191" t="s">
        <v>1395</v>
      </c>
      <c r="W765" s="193" t="s">
        <v>1396</v>
      </c>
      <c r="X765" s="193" t="s">
        <v>414</v>
      </c>
      <c r="Y765" s="84"/>
    </row>
    <row r="766" spans="19:25">
      <c r="S766" s="3"/>
      <c r="T766" s="4"/>
      <c r="U766" s="4"/>
      <c r="V766" s="191" t="s">
        <v>1397</v>
      </c>
      <c r="W766" s="192" t="s">
        <v>103</v>
      </c>
      <c r="X766" s="192" t="s">
        <v>414</v>
      </c>
      <c r="Y766" s="3"/>
    </row>
    <row r="767" spans="19:25">
      <c r="S767" s="5"/>
      <c r="T767" s="6"/>
      <c r="U767" s="6"/>
      <c r="V767" s="191" t="s">
        <v>1398</v>
      </c>
      <c r="W767" s="193" t="s">
        <v>1399</v>
      </c>
      <c r="X767" s="193" t="s">
        <v>414</v>
      </c>
      <c r="Y767" s="84"/>
    </row>
    <row r="768" spans="19:25">
      <c r="S768" s="3"/>
      <c r="T768" s="4"/>
      <c r="U768" s="4"/>
      <c r="V768" s="191" t="s">
        <v>1400</v>
      </c>
      <c r="W768" s="192" t="s">
        <v>1401</v>
      </c>
      <c r="X768" s="192" t="s">
        <v>414</v>
      </c>
      <c r="Y768" s="3"/>
    </row>
    <row r="769" spans="19:25">
      <c r="S769" s="5"/>
      <c r="T769" s="6"/>
      <c r="U769" s="6"/>
      <c r="V769" s="195" t="s">
        <v>1402</v>
      </c>
      <c r="W769" s="193" t="s">
        <v>104</v>
      </c>
      <c r="X769" s="193" t="s">
        <v>414</v>
      </c>
      <c r="Y769" s="84"/>
    </row>
    <row r="770" spans="19:25">
      <c r="S770" s="3"/>
      <c r="T770" s="4"/>
      <c r="U770" s="4"/>
      <c r="V770" s="191" t="s">
        <v>343</v>
      </c>
      <c r="W770" s="192" t="s">
        <v>1396</v>
      </c>
      <c r="X770" s="192" t="s">
        <v>414</v>
      </c>
      <c r="Y770" s="3"/>
    </row>
    <row r="771" spans="19:25">
      <c r="S771" s="5"/>
      <c r="T771" s="6"/>
      <c r="U771" s="6"/>
      <c r="V771" s="191" t="s">
        <v>344</v>
      </c>
      <c r="W771" s="193" t="s">
        <v>1396</v>
      </c>
      <c r="X771" s="193" t="s">
        <v>414</v>
      </c>
      <c r="Y771" s="84"/>
    </row>
    <row r="772" spans="19:25">
      <c r="S772" s="3"/>
      <c r="T772" s="4"/>
      <c r="U772" s="4"/>
      <c r="V772" s="191" t="s">
        <v>345</v>
      </c>
      <c r="W772" s="192" t="s">
        <v>105</v>
      </c>
      <c r="X772" s="192" t="s">
        <v>414</v>
      </c>
      <c r="Y772" s="3"/>
    </row>
    <row r="773" spans="19:25">
      <c r="S773" s="5"/>
      <c r="T773" s="6"/>
      <c r="U773" s="6"/>
      <c r="V773" s="191" t="s">
        <v>1403</v>
      </c>
      <c r="W773" s="193" t="s">
        <v>1404</v>
      </c>
      <c r="X773" s="193" t="s">
        <v>414</v>
      </c>
      <c r="Y773" s="84"/>
    </row>
    <row r="774" spans="19:25">
      <c r="S774" s="3"/>
      <c r="T774" s="4"/>
      <c r="U774" s="4"/>
      <c r="V774" s="191" t="s">
        <v>1405</v>
      </c>
      <c r="W774" s="192" t="s">
        <v>1406</v>
      </c>
      <c r="X774" s="192" t="s">
        <v>414</v>
      </c>
      <c r="Y774" s="3"/>
    </row>
    <row r="775" spans="19:25">
      <c r="S775" s="5"/>
      <c r="T775" s="6"/>
      <c r="U775" s="6"/>
      <c r="V775" s="191" t="s">
        <v>1407</v>
      </c>
      <c r="W775" s="193" t="s">
        <v>106</v>
      </c>
      <c r="X775" s="193" t="s">
        <v>414</v>
      </c>
      <c r="Y775" s="84"/>
    </row>
    <row r="776" spans="19:25">
      <c r="S776" s="3"/>
      <c r="T776" s="4"/>
      <c r="U776" s="4"/>
      <c r="V776" s="191" t="s">
        <v>1408</v>
      </c>
      <c r="W776" s="192" t="s">
        <v>1409</v>
      </c>
      <c r="X776" s="192" t="s">
        <v>414</v>
      </c>
      <c r="Y776" s="3"/>
    </row>
    <row r="777" spans="19:25">
      <c r="S777" s="5"/>
      <c r="T777" s="6"/>
      <c r="U777" s="6"/>
      <c r="V777" s="191" t="s">
        <v>1410</v>
      </c>
      <c r="W777" s="193" t="s">
        <v>1411</v>
      </c>
      <c r="X777" s="193" t="s">
        <v>414</v>
      </c>
      <c r="Y777" s="84"/>
    </row>
    <row r="778" spans="19:25">
      <c r="S778" s="3"/>
      <c r="T778" s="4"/>
      <c r="U778" s="4"/>
      <c r="V778" s="191" t="s">
        <v>1412</v>
      </c>
      <c r="W778" s="192" t="s">
        <v>1413</v>
      </c>
      <c r="X778" s="192" t="s">
        <v>414</v>
      </c>
      <c r="Y778" s="3"/>
    </row>
    <row r="779" spans="19:25">
      <c r="S779" s="5"/>
      <c r="T779" s="6"/>
      <c r="U779" s="6"/>
      <c r="V779" s="191" t="s">
        <v>1414</v>
      </c>
      <c r="W779" s="193" t="s">
        <v>1415</v>
      </c>
      <c r="X779" s="193" t="s">
        <v>414</v>
      </c>
      <c r="Y779" s="84"/>
    </row>
    <row r="780" spans="19:25">
      <c r="S780" s="3"/>
      <c r="T780" s="4"/>
      <c r="U780" s="4"/>
      <c r="V780" s="191" t="s">
        <v>1416</v>
      </c>
      <c r="W780" s="192" t="s">
        <v>1417</v>
      </c>
      <c r="X780" s="192" t="s">
        <v>414</v>
      </c>
      <c r="Y780" s="3"/>
    </row>
    <row r="781" spans="19:25">
      <c r="S781" s="5"/>
      <c r="T781" s="6"/>
      <c r="U781" s="6"/>
      <c r="V781" s="191" t="s">
        <v>1418</v>
      </c>
      <c r="W781" s="193" t="s">
        <v>107</v>
      </c>
      <c r="X781" s="193" t="s">
        <v>414</v>
      </c>
      <c r="Y781" s="84"/>
    </row>
    <row r="782" spans="19:25">
      <c r="S782" s="3"/>
      <c r="T782" s="4"/>
      <c r="U782" s="4"/>
      <c r="V782" s="191" t="s">
        <v>1419</v>
      </c>
      <c r="W782" s="192" t="s">
        <v>1420</v>
      </c>
      <c r="X782" s="192" t="s">
        <v>414</v>
      </c>
      <c r="Y782" s="3"/>
    </row>
    <row r="783" spans="19:25">
      <c r="S783" s="5"/>
      <c r="T783" s="6"/>
      <c r="U783" s="6"/>
      <c r="V783" s="191" t="s">
        <v>1421</v>
      </c>
      <c r="W783" s="193" t="s">
        <v>1422</v>
      </c>
      <c r="X783" s="193" t="s">
        <v>414</v>
      </c>
      <c r="Y783" s="84"/>
    </row>
    <row r="784" spans="19:25">
      <c r="S784" s="3"/>
      <c r="T784" s="4"/>
      <c r="U784" s="4"/>
      <c r="V784" s="191" t="s">
        <v>1423</v>
      </c>
      <c r="W784" s="192" t="s">
        <v>1424</v>
      </c>
      <c r="X784" s="192" t="s">
        <v>414</v>
      </c>
      <c r="Y784" s="3"/>
    </row>
    <row r="785" spans="19:25">
      <c r="S785" s="5"/>
      <c r="T785" s="6"/>
      <c r="U785" s="6"/>
      <c r="V785" s="191" t="s">
        <v>1425</v>
      </c>
      <c r="W785" s="193" t="s">
        <v>1426</v>
      </c>
      <c r="X785" s="193" t="s">
        <v>414</v>
      </c>
      <c r="Y785" s="84"/>
    </row>
    <row r="786" spans="19:25">
      <c r="S786" s="3"/>
      <c r="T786" s="4"/>
      <c r="U786" s="4"/>
      <c r="V786" s="191" t="s">
        <v>1427</v>
      </c>
      <c r="W786" s="192" t="s">
        <v>1428</v>
      </c>
      <c r="X786" s="192" t="s">
        <v>414</v>
      </c>
      <c r="Y786" s="3"/>
    </row>
    <row r="787" spans="19:25">
      <c r="S787" s="5"/>
      <c r="T787" s="6"/>
      <c r="U787" s="6"/>
      <c r="V787" s="191" t="s">
        <v>1429</v>
      </c>
      <c r="W787" s="193" t="s">
        <v>108</v>
      </c>
      <c r="X787" s="193" t="s">
        <v>414</v>
      </c>
      <c r="Y787" s="84"/>
    </row>
    <row r="788" spans="19:25">
      <c r="S788" s="3"/>
      <c r="T788" s="4"/>
      <c r="U788" s="4"/>
      <c r="V788" s="191" t="s">
        <v>1430</v>
      </c>
      <c r="W788" s="192" t="s">
        <v>1431</v>
      </c>
      <c r="X788" s="192" t="s">
        <v>414</v>
      </c>
      <c r="Y788" s="3"/>
    </row>
    <row r="789" spans="19:25">
      <c r="S789" s="5"/>
      <c r="T789" s="6"/>
      <c r="U789" s="6"/>
      <c r="V789" s="191" t="s">
        <v>1432</v>
      </c>
      <c r="W789" s="193" t="s">
        <v>1433</v>
      </c>
      <c r="X789" s="193" t="s">
        <v>414</v>
      </c>
      <c r="Y789" s="84"/>
    </row>
    <row r="790" spans="19:25">
      <c r="S790" s="3"/>
      <c r="T790" s="4"/>
      <c r="U790" s="4"/>
      <c r="V790" s="191" t="s">
        <v>1434</v>
      </c>
      <c r="W790" s="192" t="s">
        <v>109</v>
      </c>
      <c r="X790" s="192" t="s">
        <v>414</v>
      </c>
      <c r="Y790" s="3"/>
    </row>
    <row r="791" spans="19:25">
      <c r="S791" s="5"/>
      <c r="T791" s="6"/>
      <c r="U791" s="6"/>
      <c r="V791" s="191" t="s">
        <v>1435</v>
      </c>
      <c r="W791" s="193" t="s">
        <v>110</v>
      </c>
      <c r="X791" s="193" t="s">
        <v>414</v>
      </c>
      <c r="Y791" s="84"/>
    </row>
    <row r="792" spans="19:25">
      <c r="S792" s="3"/>
      <c r="T792" s="4"/>
      <c r="U792" s="4"/>
      <c r="V792" s="191" t="s">
        <v>1436</v>
      </c>
      <c r="W792" s="192" t="s">
        <v>1437</v>
      </c>
      <c r="X792" s="192" t="s">
        <v>405</v>
      </c>
      <c r="Y792" s="3"/>
    </row>
    <row r="793" spans="19:25">
      <c r="S793" s="5"/>
      <c r="T793" s="6"/>
      <c r="U793" s="6"/>
      <c r="V793" s="191" t="s">
        <v>1438</v>
      </c>
      <c r="W793" s="193" t="s">
        <v>1439</v>
      </c>
      <c r="X793" s="193" t="s">
        <v>405</v>
      </c>
      <c r="Y793" s="84"/>
    </row>
    <row r="794" spans="19:25">
      <c r="S794" s="3"/>
      <c r="T794" s="4"/>
      <c r="U794" s="4"/>
      <c r="V794" s="191" t="s">
        <v>1440</v>
      </c>
      <c r="W794" s="192" t="s">
        <v>111</v>
      </c>
      <c r="X794" s="192" t="s">
        <v>405</v>
      </c>
      <c r="Y794" s="3"/>
    </row>
    <row r="795" spans="19:25">
      <c r="S795" s="5"/>
      <c r="T795" s="6"/>
      <c r="U795" s="6"/>
      <c r="V795" s="191" t="s">
        <v>1441</v>
      </c>
      <c r="W795" s="193" t="s">
        <v>1442</v>
      </c>
      <c r="X795" s="193" t="s">
        <v>405</v>
      </c>
      <c r="Y795" s="84"/>
    </row>
    <row r="796" spans="19:25">
      <c r="S796" s="3"/>
      <c r="T796" s="4"/>
      <c r="U796" s="4"/>
      <c r="V796" s="191" t="s">
        <v>1443</v>
      </c>
      <c r="W796" s="192" t="s">
        <v>1444</v>
      </c>
      <c r="X796" s="192" t="s">
        <v>405</v>
      </c>
      <c r="Y796" s="3"/>
    </row>
    <row r="797" spans="19:25">
      <c r="S797" s="5"/>
      <c r="T797" s="6"/>
      <c r="U797" s="6"/>
      <c r="V797" s="191" t="s">
        <v>1445</v>
      </c>
      <c r="W797" s="193" t="s">
        <v>112</v>
      </c>
      <c r="X797" s="193" t="s">
        <v>405</v>
      </c>
      <c r="Y797" s="84"/>
    </row>
    <row r="798" spans="19:25">
      <c r="S798" s="3"/>
      <c r="T798" s="4"/>
      <c r="U798" s="4"/>
      <c r="V798" s="191" t="s">
        <v>1446</v>
      </c>
      <c r="W798" s="192" t="s">
        <v>1447</v>
      </c>
      <c r="X798" s="192" t="s">
        <v>405</v>
      </c>
      <c r="Y798" s="3"/>
    </row>
    <row r="799" spans="19:25">
      <c r="S799" s="5"/>
      <c r="T799" s="6"/>
      <c r="U799" s="6"/>
      <c r="V799" s="191" t="s">
        <v>346</v>
      </c>
      <c r="W799" s="193" t="s">
        <v>113</v>
      </c>
      <c r="X799" s="193" t="s">
        <v>405</v>
      </c>
      <c r="Y799" s="84"/>
    </row>
    <row r="800" spans="19:25">
      <c r="S800" s="3"/>
      <c r="T800" s="4"/>
      <c r="U800" s="4"/>
      <c r="V800" s="191" t="s">
        <v>1448</v>
      </c>
      <c r="W800" s="192" t="s">
        <v>1449</v>
      </c>
      <c r="X800" s="192" t="s">
        <v>405</v>
      </c>
      <c r="Y800" s="3"/>
    </row>
    <row r="801" spans="19:25">
      <c r="S801" s="5"/>
      <c r="T801" s="6"/>
      <c r="U801" s="6"/>
      <c r="V801" s="191" t="s">
        <v>1450</v>
      </c>
      <c r="W801" s="193" t="s">
        <v>1451</v>
      </c>
      <c r="X801" s="193" t="s">
        <v>405</v>
      </c>
      <c r="Y801" s="84"/>
    </row>
    <row r="802" spans="19:25">
      <c r="S802" s="3"/>
      <c r="T802" s="4"/>
      <c r="U802" s="4"/>
      <c r="V802" s="191" t="s">
        <v>1452</v>
      </c>
      <c r="W802" s="192" t="s">
        <v>114</v>
      </c>
      <c r="X802" s="192" t="s">
        <v>405</v>
      </c>
      <c r="Y802" s="3"/>
    </row>
    <row r="803" spans="19:25">
      <c r="S803" s="5"/>
      <c r="T803" s="6"/>
      <c r="U803" s="6"/>
      <c r="V803" s="194" t="s">
        <v>1453</v>
      </c>
      <c r="W803" s="193" t="s">
        <v>1454</v>
      </c>
      <c r="X803" s="193" t="s">
        <v>405</v>
      </c>
      <c r="Y803" s="84"/>
    </row>
    <row r="804" spans="19:25">
      <c r="S804" s="3"/>
      <c r="T804" s="4"/>
      <c r="U804" s="4"/>
      <c r="V804" s="191" t="s">
        <v>1455</v>
      </c>
      <c r="W804" s="192" t="s">
        <v>115</v>
      </c>
      <c r="X804" s="192" t="s">
        <v>405</v>
      </c>
      <c r="Y804" s="3"/>
    </row>
    <row r="805" spans="19:25">
      <c r="S805" s="5"/>
      <c r="T805" s="6"/>
      <c r="U805" s="6"/>
      <c r="V805" s="194" t="s">
        <v>1456</v>
      </c>
      <c r="W805" s="193" t="s">
        <v>1457</v>
      </c>
      <c r="X805" s="193" t="s">
        <v>405</v>
      </c>
      <c r="Y805" s="84"/>
    </row>
    <row r="806" spans="19:25">
      <c r="S806" s="3"/>
      <c r="T806" s="4"/>
      <c r="U806" s="4"/>
      <c r="V806" s="194" t="s">
        <v>1458</v>
      </c>
      <c r="W806" s="192" t="s">
        <v>116</v>
      </c>
      <c r="X806" s="192" t="s">
        <v>405</v>
      </c>
      <c r="Y806" s="3"/>
    </row>
    <row r="807" spans="19:25">
      <c r="S807" s="5"/>
      <c r="T807" s="6"/>
      <c r="U807" s="6"/>
      <c r="V807" s="191" t="s">
        <v>1459</v>
      </c>
      <c r="W807" s="193" t="s">
        <v>1460</v>
      </c>
      <c r="X807" s="193" t="s">
        <v>405</v>
      </c>
      <c r="Y807" s="84"/>
    </row>
    <row r="808" spans="19:25">
      <c r="S808" s="3"/>
      <c r="T808" s="4"/>
      <c r="U808" s="4"/>
      <c r="V808" s="191" t="s">
        <v>1461</v>
      </c>
      <c r="W808" s="192" t="s">
        <v>117</v>
      </c>
      <c r="X808" s="192" t="s">
        <v>405</v>
      </c>
      <c r="Y808" s="3"/>
    </row>
    <row r="809" spans="19:25">
      <c r="S809" s="5"/>
      <c r="T809" s="6"/>
      <c r="U809" s="6"/>
      <c r="V809" s="191" t="s">
        <v>1462</v>
      </c>
      <c r="W809" s="193" t="s">
        <v>1463</v>
      </c>
      <c r="X809" s="193" t="s">
        <v>405</v>
      </c>
      <c r="Y809" s="84"/>
    </row>
    <row r="810" spans="19:25">
      <c r="S810" s="3"/>
      <c r="T810" s="4"/>
      <c r="U810" s="4"/>
      <c r="V810" s="194" t="s">
        <v>1464</v>
      </c>
      <c r="W810" s="192" t="s">
        <v>118</v>
      </c>
      <c r="X810" s="192" t="s">
        <v>405</v>
      </c>
      <c r="Y810" s="3"/>
    </row>
    <row r="811" spans="19:25">
      <c r="S811" s="5"/>
      <c r="T811" s="6"/>
      <c r="U811" s="6"/>
      <c r="V811" s="191" t="s">
        <v>1465</v>
      </c>
      <c r="W811" s="193" t="s">
        <v>119</v>
      </c>
      <c r="X811" s="193" t="s">
        <v>405</v>
      </c>
      <c r="Y811" s="84"/>
    </row>
    <row r="812" spans="19:25">
      <c r="S812" s="3"/>
      <c r="T812" s="4"/>
      <c r="U812" s="4"/>
      <c r="V812" s="191" t="s">
        <v>1466</v>
      </c>
      <c r="W812" s="192" t="s">
        <v>120</v>
      </c>
      <c r="X812" s="192" t="s">
        <v>405</v>
      </c>
      <c r="Y812" s="3"/>
    </row>
    <row r="813" spans="19:25">
      <c r="S813" s="5"/>
      <c r="T813" s="6"/>
      <c r="U813" s="6"/>
      <c r="V813" s="191" t="s">
        <v>1467</v>
      </c>
      <c r="W813" s="193" t="s">
        <v>121</v>
      </c>
      <c r="X813" s="193" t="s">
        <v>405</v>
      </c>
      <c r="Y813" s="84"/>
    </row>
    <row r="814" spans="19:25">
      <c r="S814" s="3"/>
      <c r="T814" s="4"/>
      <c r="U814" s="4"/>
      <c r="V814" s="191" t="s">
        <v>1468</v>
      </c>
      <c r="W814" s="192" t="s">
        <v>1469</v>
      </c>
      <c r="X814" s="192" t="s">
        <v>405</v>
      </c>
      <c r="Y814" s="3"/>
    </row>
    <row r="815" spans="19:25">
      <c r="S815" s="5"/>
      <c r="T815" s="6"/>
      <c r="U815" s="6"/>
      <c r="V815" s="191" t="s">
        <v>1470</v>
      </c>
      <c r="W815" s="193" t="s">
        <v>1471</v>
      </c>
      <c r="X815" s="193" t="s">
        <v>405</v>
      </c>
      <c r="Y815" s="84"/>
    </row>
    <row r="816" spans="19:25">
      <c r="S816" s="3"/>
      <c r="T816" s="4"/>
      <c r="U816" s="4"/>
      <c r="V816" s="191" t="s">
        <v>1472</v>
      </c>
      <c r="W816" s="192" t="s">
        <v>1473</v>
      </c>
      <c r="X816" s="192" t="s">
        <v>405</v>
      </c>
      <c r="Y816" s="3"/>
    </row>
    <row r="817" spans="19:25">
      <c r="S817" s="5"/>
      <c r="T817" s="6"/>
      <c r="U817" s="6"/>
      <c r="V817" s="194" t="s">
        <v>1474</v>
      </c>
      <c r="W817" s="193" t="s">
        <v>1475</v>
      </c>
      <c r="X817" s="193" t="s">
        <v>405</v>
      </c>
      <c r="Y817" s="84"/>
    </row>
    <row r="818" spans="19:25">
      <c r="S818" s="3"/>
      <c r="T818" s="4"/>
      <c r="U818" s="4"/>
      <c r="V818" s="191" t="s">
        <v>1476</v>
      </c>
      <c r="W818" s="192" t="s">
        <v>1477</v>
      </c>
      <c r="X818" s="192" t="s">
        <v>405</v>
      </c>
      <c r="Y818" s="3"/>
    </row>
    <row r="819" spans="19:25">
      <c r="S819" s="5"/>
      <c r="T819" s="6"/>
      <c r="U819" s="6"/>
      <c r="V819" s="194" t="s">
        <v>1478</v>
      </c>
      <c r="W819" s="193" t="s">
        <v>122</v>
      </c>
      <c r="X819" s="193" t="s">
        <v>405</v>
      </c>
      <c r="Y819" s="84"/>
    </row>
    <row r="820" spans="19:25">
      <c r="S820" s="3"/>
      <c r="T820" s="4"/>
      <c r="U820" s="4"/>
      <c r="V820" s="191" t="s">
        <v>1479</v>
      </c>
      <c r="W820" s="192" t="s">
        <v>123</v>
      </c>
      <c r="X820" s="192" t="s">
        <v>405</v>
      </c>
      <c r="Y820" s="3"/>
    </row>
    <row r="821" spans="19:25">
      <c r="S821" s="5"/>
      <c r="T821" s="6"/>
      <c r="U821" s="6"/>
      <c r="V821" s="191" t="s">
        <v>1480</v>
      </c>
      <c r="W821" s="193" t="s">
        <v>124</v>
      </c>
      <c r="X821" s="193" t="s">
        <v>405</v>
      </c>
      <c r="Y821" s="84"/>
    </row>
    <row r="822" spans="19:25">
      <c r="S822" s="3"/>
      <c r="T822" s="4"/>
      <c r="U822" s="4"/>
      <c r="V822" s="194" t="s">
        <v>1481</v>
      </c>
      <c r="W822" s="192" t="s">
        <v>125</v>
      </c>
      <c r="X822" s="192" t="s">
        <v>405</v>
      </c>
      <c r="Y822" s="3"/>
    </row>
    <row r="823" spans="19:25">
      <c r="S823" s="5"/>
      <c r="T823" s="6"/>
      <c r="U823" s="6"/>
      <c r="V823" s="191" t="s">
        <v>1482</v>
      </c>
      <c r="W823" s="193" t="s">
        <v>1483</v>
      </c>
      <c r="X823" s="193" t="s">
        <v>405</v>
      </c>
      <c r="Y823" s="84"/>
    </row>
    <row r="824" spans="19:25">
      <c r="S824" s="3"/>
      <c r="T824" s="4"/>
      <c r="U824" s="4"/>
      <c r="V824" s="195" t="s">
        <v>1484</v>
      </c>
      <c r="W824" s="192" t="s">
        <v>126</v>
      </c>
      <c r="X824" s="192" t="s">
        <v>405</v>
      </c>
      <c r="Y824" s="3"/>
    </row>
    <row r="825" spans="19:25">
      <c r="S825" s="5"/>
      <c r="T825" s="6"/>
      <c r="U825" s="6"/>
      <c r="V825" s="191" t="s">
        <v>1485</v>
      </c>
      <c r="W825" s="193" t="s">
        <v>1486</v>
      </c>
      <c r="X825" s="193" t="s">
        <v>405</v>
      </c>
      <c r="Y825" s="84"/>
    </row>
    <row r="826" spans="19:25">
      <c r="S826" s="3"/>
      <c r="T826" s="4"/>
      <c r="U826" s="4"/>
      <c r="V826" s="195" t="s">
        <v>1487</v>
      </c>
      <c r="W826" s="192" t="s">
        <v>127</v>
      </c>
      <c r="X826" s="192" t="s">
        <v>405</v>
      </c>
      <c r="Y826" s="3"/>
    </row>
    <row r="827" spans="19:25">
      <c r="S827" s="5"/>
      <c r="T827" s="6"/>
      <c r="U827" s="6"/>
      <c r="V827" s="191" t="s">
        <v>1488</v>
      </c>
      <c r="W827" s="193" t="s">
        <v>1489</v>
      </c>
      <c r="X827" s="193" t="s">
        <v>418</v>
      </c>
      <c r="Y827" s="84"/>
    </row>
    <row r="828" spans="19:25">
      <c r="S828" s="3"/>
      <c r="T828" s="4"/>
      <c r="U828" s="4"/>
      <c r="V828" s="191" t="s">
        <v>347</v>
      </c>
      <c r="W828" s="192" t="s">
        <v>1489</v>
      </c>
      <c r="X828" s="192" t="s">
        <v>418</v>
      </c>
      <c r="Y828" s="3"/>
    </row>
    <row r="829" spans="19:25">
      <c r="S829" s="5"/>
      <c r="T829" s="6"/>
      <c r="U829" s="6"/>
      <c r="V829" s="191" t="s">
        <v>348</v>
      </c>
      <c r="W829" s="193" t="s">
        <v>1489</v>
      </c>
      <c r="X829" s="193" t="s">
        <v>418</v>
      </c>
      <c r="Y829" s="84"/>
    </row>
    <row r="830" spans="19:25">
      <c r="S830" s="3"/>
      <c r="T830" s="4"/>
      <c r="U830" s="4"/>
      <c r="V830" s="191" t="s">
        <v>349</v>
      </c>
      <c r="W830" s="192" t="s">
        <v>1489</v>
      </c>
      <c r="X830" s="192" t="s">
        <v>418</v>
      </c>
      <c r="Y830" s="3"/>
    </row>
    <row r="831" spans="19:25">
      <c r="S831" s="5"/>
      <c r="T831" s="6"/>
      <c r="U831" s="6"/>
      <c r="V831" s="191" t="s">
        <v>350</v>
      </c>
      <c r="W831" s="193" t="s">
        <v>1489</v>
      </c>
      <c r="X831" s="193" t="s">
        <v>418</v>
      </c>
      <c r="Y831" s="84"/>
    </row>
    <row r="832" spans="19:25">
      <c r="S832" s="3"/>
      <c r="T832" s="4"/>
      <c r="U832" s="4"/>
      <c r="V832" s="191" t="s">
        <v>351</v>
      </c>
      <c r="W832" s="192" t="s">
        <v>1489</v>
      </c>
      <c r="X832" s="192" t="s">
        <v>418</v>
      </c>
      <c r="Y832" s="3"/>
    </row>
    <row r="833" spans="19:25">
      <c r="S833" s="5"/>
      <c r="T833" s="6"/>
      <c r="U833" s="6"/>
      <c r="V833" s="191" t="s">
        <v>352</v>
      </c>
      <c r="W833" s="193" t="s">
        <v>1489</v>
      </c>
      <c r="X833" s="193" t="s">
        <v>418</v>
      </c>
      <c r="Y833" s="84"/>
    </row>
    <row r="834" spans="19:25">
      <c r="S834" s="3"/>
      <c r="T834" s="4"/>
      <c r="U834" s="4"/>
      <c r="V834" s="191" t="s">
        <v>353</v>
      </c>
      <c r="W834" s="192" t="s">
        <v>1489</v>
      </c>
      <c r="X834" s="192" t="s">
        <v>418</v>
      </c>
      <c r="Y834" s="3"/>
    </row>
    <row r="835" spans="19:25">
      <c r="S835" s="5"/>
      <c r="T835" s="6"/>
      <c r="U835" s="6"/>
      <c r="V835" s="191" t="s">
        <v>354</v>
      </c>
      <c r="W835" s="193" t="s">
        <v>1489</v>
      </c>
      <c r="X835" s="193" t="s">
        <v>418</v>
      </c>
      <c r="Y835" s="84"/>
    </row>
    <row r="836" spans="19:25">
      <c r="S836" s="3"/>
      <c r="T836" s="4"/>
      <c r="U836" s="4"/>
      <c r="V836" s="191" t="s">
        <v>355</v>
      </c>
      <c r="W836" s="192" t="s">
        <v>1489</v>
      </c>
      <c r="X836" s="192" t="s">
        <v>418</v>
      </c>
      <c r="Y836" s="3"/>
    </row>
    <row r="837" spans="19:25">
      <c r="S837" s="5"/>
      <c r="T837" s="6"/>
      <c r="U837" s="6"/>
      <c r="V837" s="191" t="s">
        <v>356</v>
      </c>
      <c r="W837" s="193" t="s">
        <v>1489</v>
      </c>
      <c r="X837" s="193" t="s">
        <v>418</v>
      </c>
      <c r="Y837" s="84"/>
    </row>
    <row r="838" spans="19:25">
      <c r="S838" s="3"/>
      <c r="T838" s="4"/>
      <c r="U838" s="4"/>
      <c r="V838" s="191" t="s">
        <v>357</v>
      </c>
      <c r="W838" s="192" t="s">
        <v>1489</v>
      </c>
      <c r="X838" s="192" t="s">
        <v>418</v>
      </c>
      <c r="Y838" s="3"/>
    </row>
    <row r="839" spans="19:25">
      <c r="S839" s="5"/>
      <c r="T839" s="6"/>
      <c r="U839" s="6"/>
      <c r="V839" s="191" t="s">
        <v>358</v>
      </c>
      <c r="W839" s="193" t="s">
        <v>1489</v>
      </c>
      <c r="X839" s="193" t="s">
        <v>418</v>
      </c>
      <c r="Y839" s="84"/>
    </row>
    <row r="840" spans="19:25">
      <c r="S840" s="3"/>
      <c r="T840" s="4"/>
      <c r="U840" s="4"/>
      <c r="V840" s="191" t="s">
        <v>359</v>
      </c>
      <c r="W840" s="192" t="s">
        <v>1489</v>
      </c>
      <c r="X840" s="192" t="s">
        <v>418</v>
      </c>
      <c r="Y840" s="3"/>
    </row>
    <row r="841" spans="19:25">
      <c r="S841" s="5"/>
      <c r="T841" s="6"/>
      <c r="U841" s="6"/>
      <c r="V841" s="191" t="s">
        <v>360</v>
      </c>
      <c r="W841" s="193" t="s">
        <v>1489</v>
      </c>
      <c r="X841" s="193" t="s">
        <v>418</v>
      </c>
      <c r="Y841" s="84"/>
    </row>
    <row r="842" spans="19:25">
      <c r="S842" s="3"/>
      <c r="T842" s="4"/>
      <c r="U842" s="4"/>
      <c r="V842" s="191" t="s">
        <v>361</v>
      </c>
      <c r="W842" s="192" t="s">
        <v>1489</v>
      </c>
      <c r="X842" s="192" t="s">
        <v>418</v>
      </c>
      <c r="Y842" s="3"/>
    </row>
    <row r="843" spans="19:25">
      <c r="S843" s="5"/>
      <c r="T843" s="6"/>
      <c r="U843" s="6"/>
      <c r="V843" s="191" t="s">
        <v>362</v>
      </c>
      <c r="W843" s="193" t="s">
        <v>1489</v>
      </c>
      <c r="X843" s="193" t="s">
        <v>418</v>
      </c>
      <c r="Y843" s="84"/>
    </row>
    <row r="844" spans="19:25">
      <c r="S844" s="3"/>
      <c r="T844" s="4"/>
      <c r="U844" s="4"/>
      <c r="V844" s="194" t="s">
        <v>1490</v>
      </c>
      <c r="W844" s="192" t="s">
        <v>1491</v>
      </c>
      <c r="X844" s="192" t="s">
        <v>418</v>
      </c>
      <c r="Y844" s="3"/>
    </row>
    <row r="845" spans="19:25">
      <c r="S845" s="5"/>
      <c r="T845" s="6"/>
      <c r="U845" s="6"/>
      <c r="V845" s="194" t="s">
        <v>1492</v>
      </c>
      <c r="W845" s="193" t="s">
        <v>128</v>
      </c>
      <c r="X845" s="193" t="s">
        <v>418</v>
      </c>
      <c r="Y845" s="84"/>
    </row>
    <row r="846" spans="19:25">
      <c r="S846" s="3"/>
      <c r="T846" s="4"/>
      <c r="U846" s="4"/>
      <c r="V846" s="194" t="s">
        <v>1493</v>
      </c>
      <c r="W846" s="192" t="s">
        <v>1494</v>
      </c>
      <c r="X846" s="192" t="s">
        <v>418</v>
      </c>
      <c r="Y846" s="3"/>
    </row>
    <row r="847" spans="19:25">
      <c r="S847" s="5"/>
      <c r="T847" s="6"/>
      <c r="U847" s="6"/>
      <c r="V847" s="194" t="s">
        <v>1495</v>
      </c>
      <c r="W847" s="193" t="s">
        <v>1496</v>
      </c>
      <c r="X847" s="193" t="s">
        <v>418</v>
      </c>
      <c r="Y847" s="84"/>
    </row>
    <row r="848" spans="19:25">
      <c r="S848" s="3"/>
      <c r="T848" s="4"/>
      <c r="U848" s="4"/>
      <c r="V848" s="191" t="s">
        <v>1497</v>
      </c>
      <c r="W848" s="192" t="s">
        <v>1498</v>
      </c>
      <c r="X848" s="192" t="s">
        <v>418</v>
      </c>
      <c r="Y848" s="3"/>
    </row>
    <row r="849" spans="19:25">
      <c r="S849" s="5"/>
      <c r="T849" s="6"/>
      <c r="U849" s="6"/>
      <c r="V849" s="191" t="s">
        <v>1499</v>
      </c>
      <c r="W849" s="193" t="s">
        <v>1500</v>
      </c>
      <c r="X849" s="193" t="s">
        <v>418</v>
      </c>
      <c r="Y849" s="84"/>
    </row>
    <row r="850" spans="19:25">
      <c r="S850" s="3"/>
      <c r="T850" s="4"/>
      <c r="U850" s="4"/>
      <c r="V850" s="194" t="s">
        <v>1501</v>
      </c>
      <c r="W850" s="192" t="s">
        <v>1502</v>
      </c>
      <c r="X850" s="192" t="s">
        <v>418</v>
      </c>
      <c r="Y850" s="3"/>
    </row>
    <row r="851" spans="19:25">
      <c r="S851" s="5"/>
      <c r="T851" s="6"/>
      <c r="U851" s="6"/>
      <c r="V851" s="194" t="s">
        <v>1503</v>
      </c>
      <c r="W851" s="193" t="s">
        <v>129</v>
      </c>
      <c r="X851" s="193" t="s">
        <v>418</v>
      </c>
      <c r="Y851" s="84"/>
    </row>
    <row r="852" spans="19:25">
      <c r="S852" s="3"/>
      <c r="T852" s="4"/>
      <c r="U852" s="4"/>
      <c r="V852" s="194" t="s">
        <v>363</v>
      </c>
      <c r="W852" s="192" t="s">
        <v>130</v>
      </c>
      <c r="X852" s="192" t="s">
        <v>418</v>
      </c>
      <c r="Y852" s="3"/>
    </row>
    <row r="853" spans="19:25">
      <c r="S853" s="5"/>
      <c r="T853" s="6"/>
      <c r="U853" s="6"/>
      <c r="V853" s="191" t="s">
        <v>1504</v>
      </c>
      <c r="W853" s="193" t="s">
        <v>1505</v>
      </c>
      <c r="X853" s="193" t="s">
        <v>418</v>
      </c>
      <c r="Y853" s="84"/>
    </row>
    <row r="854" spans="19:25">
      <c r="S854" s="3"/>
      <c r="T854" s="4"/>
      <c r="U854" s="4"/>
      <c r="V854" s="191" t="s">
        <v>1506</v>
      </c>
      <c r="W854" s="192" t="s">
        <v>1507</v>
      </c>
      <c r="X854" s="192" t="s">
        <v>418</v>
      </c>
      <c r="Y854" s="3"/>
    </row>
    <row r="855" spans="19:25">
      <c r="S855" s="5"/>
      <c r="T855" s="6"/>
      <c r="U855" s="6"/>
      <c r="V855" s="191" t="s">
        <v>1508</v>
      </c>
      <c r="W855" s="193" t="s">
        <v>1509</v>
      </c>
      <c r="X855" s="193" t="s">
        <v>418</v>
      </c>
      <c r="Y855" s="84"/>
    </row>
    <row r="856" spans="19:25">
      <c r="S856" s="3"/>
      <c r="T856" s="4"/>
      <c r="U856" s="4"/>
      <c r="V856" s="191" t="s">
        <v>1510</v>
      </c>
      <c r="W856" s="192" t="s">
        <v>1511</v>
      </c>
      <c r="X856" s="192" t="s">
        <v>418</v>
      </c>
      <c r="Y856" s="3"/>
    </row>
    <row r="857" spans="19:25">
      <c r="S857" s="5"/>
      <c r="T857" s="6"/>
      <c r="U857" s="6"/>
      <c r="V857" s="191" t="s">
        <v>1512</v>
      </c>
      <c r="W857" s="193" t="s">
        <v>1513</v>
      </c>
      <c r="X857" s="193" t="s">
        <v>418</v>
      </c>
      <c r="Y857" s="84"/>
    </row>
    <row r="858" spans="19:25">
      <c r="S858" s="3"/>
      <c r="T858" s="4"/>
      <c r="U858" s="4"/>
      <c r="V858" s="191" t="s">
        <v>1514</v>
      </c>
      <c r="W858" s="192" t="s">
        <v>1515</v>
      </c>
      <c r="X858" s="192" t="s">
        <v>418</v>
      </c>
      <c r="Y858" s="3"/>
    </row>
    <row r="859" spans="19:25">
      <c r="S859" s="5"/>
      <c r="T859" s="6"/>
      <c r="U859" s="6"/>
      <c r="V859" s="191" t="s">
        <v>1516</v>
      </c>
      <c r="W859" s="193" t="s">
        <v>1517</v>
      </c>
      <c r="X859" s="193" t="s">
        <v>418</v>
      </c>
      <c r="Y859" s="84"/>
    </row>
    <row r="860" spans="19:25">
      <c r="S860" s="3"/>
      <c r="T860" s="4"/>
      <c r="U860" s="4"/>
      <c r="V860" s="194" t="s">
        <v>1518</v>
      </c>
      <c r="W860" s="192" t="s">
        <v>1519</v>
      </c>
      <c r="X860" s="192" t="s">
        <v>418</v>
      </c>
      <c r="Y860" s="3"/>
    </row>
    <row r="861" spans="19:25">
      <c r="S861" s="5"/>
      <c r="T861" s="6"/>
      <c r="U861" s="6"/>
      <c r="V861" s="194" t="s">
        <v>1520</v>
      </c>
      <c r="W861" s="193" t="s">
        <v>1521</v>
      </c>
      <c r="X861" s="193" t="s">
        <v>418</v>
      </c>
      <c r="Y861" s="84"/>
    </row>
    <row r="862" spans="19:25">
      <c r="S862" s="3"/>
      <c r="T862" s="4"/>
      <c r="U862" s="4"/>
      <c r="V862" s="194" t="s">
        <v>1522</v>
      </c>
      <c r="W862" s="192" t="s">
        <v>1523</v>
      </c>
      <c r="X862" s="192" t="s">
        <v>418</v>
      </c>
      <c r="Y862" s="3"/>
    </row>
    <row r="863" spans="19:25">
      <c r="S863" s="5"/>
      <c r="T863" s="6"/>
      <c r="U863" s="6"/>
      <c r="V863" s="191" t="s">
        <v>1524</v>
      </c>
      <c r="W863" s="193" t="s">
        <v>131</v>
      </c>
      <c r="X863" s="193" t="s">
        <v>418</v>
      </c>
      <c r="Y863" s="84"/>
    </row>
    <row r="864" spans="19:25">
      <c r="S864" s="3"/>
      <c r="T864" s="4"/>
      <c r="U864" s="4"/>
      <c r="V864" s="191" t="s">
        <v>1525</v>
      </c>
      <c r="W864" s="192" t="s">
        <v>1526</v>
      </c>
      <c r="X864" s="192" t="s">
        <v>418</v>
      </c>
      <c r="Y864" s="3"/>
    </row>
    <row r="865" spans="19:25">
      <c r="S865" s="5"/>
      <c r="T865" s="6"/>
      <c r="U865" s="6"/>
      <c r="V865" s="191" t="s">
        <v>1527</v>
      </c>
      <c r="W865" s="193" t="s">
        <v>132</v>
      </c>
      <c r="X865" s="193" t="s">
        <v>418</v>
      </c>
      <c r="Y865" s="84"/>
    </row>
    <row r="866" spans="19:25">
      <c r="S866" s="3"/>
      <c r="T866" s="4"/>
      <c r="U866" s="4"/>
      <c r="V866" s="194" t="s">
        <v>1528</v>
      </c>
      <c r="W866" s="192" t="s">
        <v>1529</v>
      </c>
      <c r="X866" s="192" t="s">
        <v>418</v>
      </c>
      <c r="Y866" s="3"/>
    </row>
    <row r="867" spans="19:25">
      <c r="S867" s="5"/>
      <c r="T867" s="6"/>
      <c r="U867" s="6"/>
      <c r="V867" s="191" t="s">
        <v>1530</v>
      </c>
      <c r="W867" s="193" t="s">
        <v>1531</v>
      </c>
      <c r="X867" s="193" t="s">
        <v>418</v>
      </c>
      <c r="Y867" s="84"/>
    </row>
    <row r="868" spans="19:25">
      <c r="S868" s="3"/>
      <c r="T868" s="4"/>
      <c r="U868" s="4"/>
      <c r="V868" s="191" t="s">
        <v>1532</v>
      </c>
      <c r="W868" s="192" t="s">
        <v>1533</v>
      </c>
      <c r="X868" s="192" t="s">
        <v>418</v>
      </c>
      <c r="Y868" s="3"/>
    </row>
    <row r="869" spans="19:25">
      <c r="S869" s="5"/>
      <c r="T869" s="6"/>
      <c r="U869" s="6"/>
      <c r="V869" s="191" t="s">
        <v>1534</v>
      </c>
      <c r="W869" s="193" t="s">
        <v>1535</v>
      </c>
      <c r="X869" s="193" t="s">
        <v>418</v>
      </c>
      <c r="Y869" s="84"/>
    </row>
    <row r="870" spans="19:25">
      <c r="S870" s="3"/>
      <c r="T870" s="4"/>
      <c r="U870" s="4"/>
      <c r="V870" s="191" t="s">
        <v>1536</v>
      </c>
      <c r="W870" s="192" t="s">
        <v>1537</v>
      </c>
      <c r="X870" s="192" t="s">
        <v>418</v>
      </c>
      <c r="Y870" s="3"/>
    </row>
    <row r="871" spans="19:25">
      <c r="S871" s="5"/>
      <c r="T871" s="6"/>
      <c r="U871" s="6"/>
      <c r="V871" s="191" t="s">
        <v>1538</v>
      </c>
      <c r="W871" s="193" t="s">
        <v>1539</v>
      </c>
      <c r="X871" s="193" t="s">
        <v>418</v>
      </c>
      <c r="Y871" s="84"/>
    </row>
    <row r="872" spans="19:25">
      <c r="S872" s="3"/>
      <c r="T872" s="4"/>
      <c r="U872" s="4"/>
      <c r="V872" s="191" t="s">
        <v>1540</v>
      </c>
      <c r="W872" s="192" t="s">
        <v>1541</v>
      </c>
      <c r="X872" s="192" t="s">
        <v>418</v>
      </c>
      <c r="Y872" s="3"/>
    </row>
    <row r="873" spans="19:25">
      <c r="S873" s="5"/>
      <c r="T873" s="6"/>
      <c r="U873" s="6"/>
      <c r="V873" s="191" t="s">
        <v>1542</v>
      </c>
      <c r="W873" s="193" t="s">
        <v>1543</v>
      </c>
      <c r="X873" s="193" t="s">
        <v>418</v>
      </c>
      <c r="Y873" s="84"/>
    </row>
    <row r="874" spans="19:25">
      <c r="S874" s="3"/>
      <c r="T874" s="4"/>
      <c r="U874" s="4"/>
      <c r="V874" s="191" t="s">
        <v>1544</v>
      </c>
      <c r="W874" s="192" t="s">
        <v>1545</v>
      </c>
      <c r="X874" s="192" t="s">
        <v>418</v>
      </c>
      <c r="Y874" s="3"/>
    </row>
    <row r="875" spans="19:25">
      <c r="S875" s="5"/>
      <c r="T875" s="6"/>
      <c r="U875" s="6"/>
      <c r="V875" s="191" t="s">
        <v>1546</v>
      </c>
      <c r="W875" s="193" t="s">
        <v>1547</v>
      </c>
      <c r="X875" s="193" t="s">
        <v>418</v>
      </c>
      <c r="Y875" s="84"/>
    </row>
    <row r="876" spans="19:25">
      <c r="S876" s="3"/>
      <c r="T876" s="4"/>
      <c r="U876" s="4"/>
      <c r="V876" s="194" t="s">
        <v>1548</v>
      </c>
      <c r="W876" s="192" t="s">
        <v>1549</v>
      </c>
      <c r="X876" s="192" t="s">
        <v>418</v>
      </c>
      <c r="Y876" s="3"/>
    </row>
    <row r="877" spans="19:25">
      <c r="S877" s="5"/>
      <c r="T877" s="6"/>
      <c r="U877" s="6"/>
      <c r="V877" s="194" t="s">
        <v>1550</v>
      </c>
      <c r="W877" s="193" t="s">
        <v>133</v>
      </c>
      <c r="X877" s="193" t="s">
        <v>418</v>
      </c>
      <c r="Y877" s="84"/>
    </row>
    <row r="878" spans="19:25">
      <c r="S878" s="3"/>
      <c r="T878" s="4"/>
      <c r="U878" s="4"/>
      <c r="V878" s="194" t="s">
        <v>1551</v>
      </c>
      <c r="W878" s="192" t="s">
        <v>1552</v>
      </c>
      <c r="X878" s="192" t="s">
        <v>418</v>
      </c>
      <c r="Y878" s="3"/>
    </row>
    <row r="879" spans="19:25">
      <c r="S879" s="5"/>
      <c r="T879" s="6"/>
      <c r="U879" s="6"/>
      <c r="V879" s="194" t="s">
        <v>1553</v>
      </c>
      <c r="W879" s="193" t="s">
        <v>1554</v>
      </c>
      <c r="X879" s="193" t="s">
        <v>418</v>
      </c>
      <c r="Y879" s="84"/>
    </row>
    <row r="880" spans="19:25">
      <c r="S880" s="3"/>
      <c r="T880" s="4"/>
      <c r="U880" s="4"/>
      <c r="V880" s="194" t="s">
        <v>1555</v>
      </c>
      <c r="W880" s="192" t="s">
        <v>1556</v>
      </c>
      <c r="X880" s="192" t="s">
        <v>418</v>
      </c>
      <c r="Y880" s="3"/>
    </row>
    <row r="881" spans="19:25">
      <c r="S881" s="5"/>
      <c r="T881" s="6"/>
      <c r="U881" s="6"/>
      <c r="V881" s="194" t="s">
        <v>1557</v>
      </c>
      <c r="W881" s="193" t="s">
        <v>1558</v>
      </c>
      <c r="X881" s="193" t="s">
        <v>418</v>
      </c>
      <c r="Y881" s="84"/>
    </row>
    <row r="882" spans="19:25">
      <c r="S882" s="3"/>
      <c r="T882" s="4"/>
      <c r="U882" s="4"/>
      <c r="V882" s="194" t="s">
        <v>1559</v>
      </c>
      <c r="W882" s="192" t="s">
        <v>1560</v>
      </c>
      <c r="X882" s="192" t="s">
        <v>418</v>
      </c>
      <c r="Y882" s="3"/>
    </row>
    <row r="883" spans="19:25">
      <c r="S883" s="5"/>
      <c r="T883" s="6"/>
      <c r="U883" s="6"/>
      <c r="V883" s="194" t="s">
        <v>1561</v>
      </c>
      <c r="W883" s="193" t="s">
        <v>1562</v>
      </c>
      <c r="X883" s="193" t="s">
        <v>418</v>
      </c>
      <c r="Y883" s="84"/>
    </row>
    <row r="884" spans="19:25">
      <c r="S884" s="3"/>
      <c r="T884" s="4"/>
      <c r="U884" s="4"/>
      <c r="V884" s="195" t="s">
        <v>1563</v>
      </c>
      <c r="W884" s="192" t="s">
        <v>134</v>
      </c>
      <c r="X884" s="192" t="s">
        <v>418</v>
      </c>
      <c r="Y884" s="3"/>
    </row>
    <row r="885" spans="19:25">
      <c r="S885" s="5"/>
      <c r="T885" s="6"/>
      <c r="U885" s="6"/>
      <c r="V885" s="194" t="s">
        <v>1564</v>
      </c>
      <c r="W885" s="193" t="s">
        <v>1565</v>
      </c>
      <c r="X885" s="193" t="s">
        <v>418</v>
      </c>
      <c r="Y885" s="84"/>
    </row>
    <row r="886" spans="19:25">
      <c r="S886" s="3"/>
      <c r="T886" s="4"/>
      <c r="U886" s="4"/>
      <c r="V886" s="194" t="s">
        <v>1566</v>
      </c>
      <c r="W886" s="192" t="s">
        <v>135</v>
      </c>
      <c r="X886" s="192" t="s">
        <v>418</v>
      </c>
      <c r="Y886" s="3"/>
    </row>
    <row r="887" spans="19:25">
      <c r="S887" s="5"/>
      <c r="T887" s="6"/>
      <c r="U887" s="6"/>
      <c r="V887" s="194" t="s">
        <v>1567</v>
      </c>
      <c r="W887" s="193" t="s">
        <v>1568</v>
      </c>
      <c r="X887" s="193" t="s">
        <v>418</v>
      </c>
      <c r="Y887" s="84"/>
    </row>
    <row r="888" spans="19:25">
      <c r="S888" s="3"/>
      <c r="T888" s="4"/>
      <c r="U888" s="4"/>
      <c r="V888" s="194" t="s">
        <v>1569</v>
      </c>
      <c r="W888" s="192" t="s">
        <v>1570</v>
      </c>
      <c r="X888" s="192" t="s">
        <v>418</v>
      </c>
      <c r="Y888" s="3"/>
    </row>
    <row r="889" spans="19:25">
      <c r="S889" s="5"/>
      <c r="T889" s="6"/>
      <c r="U889" s="6"/>
      <c r="V889" s="194" t="s">
        <v>1571</v>
      </c>
      <c r="W889" s="193" t="s">
        <v>136</v>
      </c>
      <c r="X889" s="193" t="s">
        <v>418</v>
      </c>
      <c r="Y889" s="84"/>
    </row>
    <row r="890" spans="19:25">
      <c r="S890" s="3"/>
      <c r="T890" s="4"/>
      <c r="U890" s="4"/>
      <c r="V890" s="194" t="s">
        <v>1572</v>
      </c>
      <c r="W890" s="192" t="s">
        <v>1573</v>
      </c>
      <c r="X890" s="192" t="s">
        <v>418</v>
      </c>
      <c r="Y890" s="3"/>
    </row>
    <row r="891" spans="19:25">
      <c r="S891" s="5"/>
      <c r="T891" s="6"/>
      <c r="U891" s="6"/>
      <c r="V891" s="194" t="s">
        <v>1574</v>
      </c>
      <c r="W891" s="193" t="s">
        <v>1575</v>
      </c>
      <c r="X891" s="193" t="s">
        <v>418</v>
      </c>
      <c r="Y891" s="84"/>
    </row>
    <row r="892" spans="19:25">
      <c r="S892" s="3"/>
      <c r="T892" s="4"/>
      <c r="U892" s="4"/>
      <c r="V892" s="191" t="s">
        <v>1576</v>
      </c>
      <c r="W892" s="192" t="s">
        <v>1577</v>
      </c>
      <c r="X892" s="192" t="s">
        <v>418</v>
      </c>
      <c r="Y892" s="3"/>
    </row>
    <row r="893" spans="19:25">
      <c r="S893" s="5"/>
      <c r="T893" s="6"/>
      <c r="U893" s="6"/>
      <c r="V893" s="194" t="s">
        <v>1578</v>
      </c>
      <c r="W893" s="192" t="s">
        <v>1579</v>
      </c>
      <c r="X893" s="192" t="s">
        <v>418</v>
      </c>
      <c r="Y893" s="84"/>
    </row>
    <row r="894" spans="19:25">
      <c r="S894" s="3"/>
      <c r="T894" s="4"/>
      <c r="U894" s="4"/>
      <c r="V894" s="194" t="s">
        <v>1580</v>
      </c>
      <c r="W894" s="193" t="s">
        <v>1581</v>
      </c>
      <c r="X894" s="193" t="s">
        <v>418</v>
      </c>
      <c r="Y894" s="3"/>
    </row>
    <row r="895" spans="19:25">
      <c r="S895" s="5"/>
      <c r="T895" s="6"/>
      <c r="U895" s="6"/>
      <c r="V895" s="194" t="s">
        <v>1582</v>
      </c>
      <c r="W895" s="192" t="s">
        <v>1583</v>
      </c>
      <c r="X895" s="192" t="s">
        <v>418</v>
      </c>
      <c r="Y895" s="84"/>
    </row>
    <row r="896" spans="19:25">
      <c r="S896" s="3"/>
      <c r="T896" s="4"/>
      <c r="U896" s="4"/>
      <c r="V896" s="194" t="s">
        <v>1584</v>
      </c>
      <c r="W896" s="198" t="s">
        <v>1585</v>
      </c>
      <c r="X896" s="198" t="s">
        <v>418</v>
      </c>
      <c r="Y896" s="3"/>
    </row>
    <row r="897" spans="19:25">
      <c r="S897" s="5"/>
      <c r="T897" s="6"/>
      <c r="U897" s="6"/>
      <c r="V897" s="194" t="s">
        <v>1586</v>
      </c>
      <c r="W897" s="198" t="s">
        <v>137</v>
      </c>
      <c r="X897" s="198" t="s">
        <v>418</v>
      </c>
      <c r="Y897" s="84"/>
    </row>
    <row r="898" spans="19:25">
      <c r="S898" s="3"/>
      <c r="T898" s="4"/>
      <c r="U898" s="4"/>
      <c r="V898" s="191" t="s">
        <v>1587</v>
      </c>
      <c r="W898" s="198" t="s">
        <v>1588</v>
      </c>
      <c r="X898" s="198" t="s">
        <v>418</v>
      </c>
      <c r="Y898" s="3"/>
    </row>
    <row r="899" spans="19:25">
      <c r="S899" s="5"/>
      <c r="T899" s="6"/>
      <c r="U899" s="6"/>
      <c r="V899" s="191" t="s">
        <v>364</v>
      </c>
      <c r="W899" s="198" t="s">
        <v>1588</v>
      </c>
      <c r="X899" s="198" t="s">
        <v>418</v>
      </c>
      <c r="Y899" s="84"/>
    </row>
    <row r="900" spans="19:25">
      <c r="S900" s="3"/>
      <c r="T900" s="4"/>
      <c r="U900" s="4"/>
      <c r="V900" s="191" t="s">
        <v>1589</v>
      </c>
      <c r="W900" s="198" t="s">
        <v>1590</v>
      </c>
      <c r="X900" s="198" t="s">
        <v>418</v>
      </c>
      <c r="Y900" s="3"/>
    </row>
    <row r="901" spans="19:25">
      <c r="S901" s="5"/>
      <c r="T901" s="6"/>
      <c r="U901" s="6"/>
      <c r="V901" s="191" t="s">
        <v>1591</v>
      </c>
      <c r="W901" s="198" t="s">
        <v>1592</v>
      </c>
      <c r="X901" s="198" t="s">
        <v>418</v>
      </c>
      <c r="Y901" s="84"/>
    </row>
    <row r="902" spans="19:25">
      <c r="S902" s="3"/>
      <c r="T902" s="4"/>
      <c r="U902" s="4"/>
      <c r="V902" s="191" t="s">
        <v>1593</v>
      </c>
      <c r="W902" s="198" t="s">
        <v>138</v>
      </c>
      <c r="X902" s="198" t="s">
        <v>418</v>
      </c>
      <c r="Y902" s="3"/>
    </row>
    <row r="903" spans="19:25">
      <c r="S903" s="5"/>
      <c r="T903" s="6"/>
      <c r="U903" s="6"/>
      <c r="V903" s="191" t="s">
        <v>1594</v>
      </c>
      <c r="W903" s="198" t="s">
        <v>1595</v>
      </c>
      <c r="X903" s="198" t="s">
        <v>418</v>
      </c>
      <c r="Y903" s="84"/>
    </row>
    <row r="904" spans="19:25">
      <c r="S904" s="3"/>
      <c r="T904" s="4"/>
      <c r="U904" s="4"/>
      <c r="V904" s="191" t="s">
        <v>1596</v>
      </c>
      <c r="W904" s="198" t="s">
        <v>1597</v>
      </c>
      <c r="X904" s="198" t="s">
        <v>418</v>
      </c>
      <c r="Y904" s="3"/>
    </row>
    <row r="905" spans="19:25">
      <c r="S905" s="5"/>
      <c r="T905" s="6"/>
      <c r="U905" s="6"/>
      <c r="V905" s="191" t="s">
        <v>1598</v>
      </c>
      <c r="W905" s="198" t="s">
        <v>1599</v>
      </c>
      <c r="X905" s="198" t="s">
        <v>418</v>
      </c>
      <c r="Y905" s="84"/>
    </row>
    <row r="906" spans="19:25">
      <c r="S906" s="3"/>
      <c r="T906" s="4"/>
      <c r="U906" s="4"/>
      <c r="V906" s="191" t="s">
        <v>1600</v>
      </c>
      <c r="W906" s="198" t="s">
        <v>1601</v>
      </c>
      <c r="X906" s="198" t="s">
        <v>418</v>
      </c>
      <c r="Y906" s="3"/>
    </row>
    <row r="907" spans="19:25">
      <c r="S907" s="5"/>
      <c r="T907" s="6"/>
      <c r="U907" s="6"/>
      <c r="V907" s="191" t="s">
        <v>1602</v>
      </c>
      <c r="W907" s="198" t="s">
        <v>1603</v>
      </c>
      <c r="X907" s="198" t="s">
        <v>418</v>
      </c>
      <c r="Y907" s="84"/>
    </row>
    <row r="908" spans="19:25">
      <c r="S908" s="3"/>
      <c r="T908" s="4"/>
      <c r="U908" s="4"/>
      <c r="V908" s="196" t="s">
        <v>1604</v>
      </c>
      <c r="W908" s="198" t="s">
        <v>1605</v>
      </c>
      <c r="X908" s="198" t="s">
        <v>418</v>
      </c>
      <c r="Y908" s="3"/>
    </row>
    <row r="909" spans="19:25">
      <c r="S909" s="5"/>
      <c r="T909" s="6"/>
      <c r="U909" s="6"/>
      <c r="V909" s="191" t="s">
        <v>1606</v>
      </c>
      <c r="W909" s="198" t="s">
        <v>1607</v>
      </c>
      <c r="X909" s="198" t="s">
        <v>418</v>
      </c>
      <c r="Y909" s="84"/>
    </row>
    <row r="910" spans="19:25">
      <c r="S910" s="3"/>
      <c r="T910" s="4"/>
      <c r="U910" s="4"/>
      <c r="V910" s="191" t="s">
        <v>1608</v>
      </c>
      <c r="W910" s="198" t="s">
        <v>1609</v>
      </c>
      <c r="X910" s="198" t="s">
        <v>418</v>
      </c>
      <c r="Y910" s="3"/>
    </row>
    <row r="911" spans="19:25">
      <c r="S911" s="5"/>
      <c r="T911" s="6"/>
      <c r="U911" s="6"/>
      <c r="V911" s="191" t="s">
        <v>1610</v>
      </c>
      <c r="W911" s="198" t="s">
        <v>1611</v>
      </c>
      <c r="X911" s="198" t="s">
        <v>418</v>
      </c>
      <c r="Y911" s="84"/>
    </row>
    <row r="912" spans="19:25">
      <c r="S912" s="3"/>
      <c r="T912" s="4"/>
      <c r="U912" s="4"/>
      <c r="V912" s="191" t="s">
        <v>1612</v>
      </c>
      <c r="W912" s="198" t="s">
        <v>139</v>
      </c>
      <c r="X912" s="198" t="s">
        <v>418</v>
      </c>
      <c r="Y912" s="3"/>
    </row>
    <row r="913" spans="19:25">
      <c r="S913" s="5"/>
      <c r="T913" s="6"/>
      <c r="U913" s="6"/>
      <c r="V913" s="191" t="s">
        <v>1613</v>
      </c>
      <c r="W913" s="198" t="s">
        <v>1614</v>
      </c>
      <c r="X913" s="198" t="s">
        <v>418</v>
      </c>
      <c r="Y913" s="84"/>
    </row>
    <row r="914" spans="19:25">
      <c r="S914" s="3"/>
      <c r="T914" s="4"/>
      <c r="U914" s="4"/>
      <c r="V914" s="191" t="s">
        <v>365</v>
      </c>
      <c r="W914" s="198" t="s">
        <v>140</v>
      </c>
      <c r="X914" s="198" t="s">
        <v>418</v>
      </c>
      <c r="Y914" s="3"/>
    </row>
    <row r="915" spans="19:25">
      <c r="S915" s="5"/>
      <c r="T915" s="6"/>
      <c r="U915" s="6"/>
      <c r="V915" s="191" t="s">
        <v>1615</v>
      </c>
      <c r="W915" s="198" t="s">
        <v>141</v>
      </c>
      <c r="X915" s="198" t="s">
        <v>418</v>
      </c>
      <c r="Y915" s="84"/>
    </row>
    <row r="916" spans="19:25">
      <c r="S916" s="3"/>
      <c r="T916" s="4"/>
      <c r="U916" s="4"/>
      <c r="V916" s="191" t="s">
        <v>1616</v>
      </c>
      <c r="W916" s="198" t="s">
        <v>142</v>
      </c>
      <c r="X916" s="198" t="s">
        <v>418</v>
      </c>
      <c r="Y916" s="3"/>
    </row>
    <row r="917" spans="19:25">
      <c r="S917" s="5"/>
      <c r="T917" s="6"/>
      <c r="U917" s="6"/>
      <c r="V917" s="196" t="s">
        <v>1617</v>
      </c>
      <c r="W917" s="198" t="s">
        <v>1618</v>
      </c>
      <c r="X917" s="198" t="s">
        <v>418</v>
      </c>
      <c r="Y917" s="84"/>
    </row>
    <row r="918" spans="19:25">
      <c r="S918" s="3"/>
      <c r="T918" s="4"/>
      <c r="U918" s="4"/>
      <c r="V918" s="191" t="s">
        <v>366</v>
      </c>
      <c r="W918" s="198" t="s">
        <v>141</v>
      </c>
      <c r="X918" s="198" t="s">
        <v>418</v>
      </c>
      <c r="Y918" s="3"/>
    </row>
    <row r="919" spans="19:25">
      <c r="S919" s="5"/>
      <c r="T919" s="6"/>
      <c r="U919" s="6"/>
      <c r="V919" s="191" t="s">
        <v>1619</v>
      </c>
      <c r="W919" s="198" t="s">
        <v>1620</v>
      </c>
      <c r="X919" s="198" t="s">
        <v>418</v>
      </c>
      <c r="Y919" s="84"/>
    </row>
    <row r="920" spans="19:25">
      <c r="S920" s="3"/>
      <c r="T920" s="4"/>
      <c r="U920" s="4"/>
      <c r="V920" s="191" t="s">
        <v>1621</v>
      </c>
      <c r="W920" s="198" t="s">
        <v>1622</v>
      </c>
      <c r="X920" s="198" t="s">
        <v>418</v>
      </c>
      <c r="Y920" s="3"/>
    </row>
    <row r="921" spans="19:25">
      <c r="S921" s="5"/>
      <c r="T921" s="6"/>
      <c r="U921" s="6"/>
      <c r="V921" s="191" t="s">
        <v>1623</v>
      </c>
      <c r="W921" s="198" t="s">
        <v>1624</v>
      </c>
      <c r="X921" s="198" t="s">
        <v>418</v>
      </c>
      <c r="Y921" s="84"/>
    </row>
    <row r="922" spans="19:25">
      <c r="S922" s="3"/>
      <c r="T922" s="4"/>
      <c r="U922" s="4"/>
      <c r="V922" s="196" t="s">
        <v>1625</v>
      </c>
      <c r="W922" s="198" t="s">
        <v>1626</v>
      </c>
      <c r="X922" s="198" t="s">
        <v>418</v>
      </c>
      <c r="Y922" s="3"/>
    </row>
    <row r="923" spans="19:25">
      <c r="S923" s="5"/>
      <c r="T923" s="6"/>
      <c r="U923" s="6"/>
      <c r="V923" s="196" t="s">
        <v>1627</v>
      </c>
      <c r="W923" s="198" t="s">
        <v>1628</v>
      </c>
      <c r="X923" s="198" t="s">
        <v>418</v>
      </c>
      <c r="Y923" s="84"/>
    </row>
    <row r="924" spans="19:25">
      <c r="S924" s="3"/>
      <c r="T924" s="4"/>
      <c r="U924" s="4"/>
      <c r="V924" s="191" t="s">
        <v>1629</v>
      </c>
      <c r="W924" s="198" t="s">
        <v>1630</v>
      </c>
      <c r="X924" s="198" t="s">
        <v>418</v>
      </c>
      <c r="Y924" s="3"/>
    </row>
    <row r="925" spans="19:25">
      <c r="S925" s="5"/>
      <c r="T925" s="6"/>
      <c r="U925" s="6"/>
      <c r="V925" s="191" t="s">
        <v>1631</v>
      </c>
      <c r="W925" s="198" t="s">
        <v>1632</v>
      </c>
      <c r="X925" s="198" t="s">
        <v>143</v>
      </c>
      <c r="Y925" s="84"/>
    </row>
    <row r="926" spans="19:25">
      <c r="S926" s="3"/>
      <c r="T926" s="4"/>
      <c r="U926" s="4"/>
      <c r="V926" s="191" t="s">
        <v>1633</v>
      </c>
      <c r="W926" s="198" t="s">
        <v>144</v>
      </c>
      <c r="X926" s="198" t="s">
        <v>143</v>
      </c>
      <c r="Y926" s="3"/>
    </row>
    <row r="927" spans="19:25">
      <c r="S927" s="5"/>
      <c r="T927" s="6"/>
      <c r="U927" s="6"/>
      <c r="V927" s="191" t="s">
        <v>367</v>
      </c>
      <c r="W927" s="198" t="s">
        <v>144</v>
      </c>
      <c r="X927" s="198" t="s">
        <v>143</v>
      </c>
      <c r="Y927" s="84"/>
    </row>
    <row r="928" spans="19:25">
      <c r="S928" s="3"/>
      <c r="T928" s="4"/>
      <c r="U928" s="4"/>
      <c r="V928" s="191" t="s">
        <v>368</v>
      </c>
      <c r="W928" s="198" t="s">
        <v>144</v>
      </c>
      <c r="X928" s="198" t="s">
        <v>143</v>
      </c>
      <c r="Y928" s="3"/>
    </row>
    <row r="929" spans="19:25">
      <c r="S929" s="5"/>
      <c r="T929" s="6"/>
      <c r="U929" s="6"/>
      <c r="V929" s="191" t="s">
        <v>369</v>
      </c>
      <c r="W929" s="198" t="s">
        <v>144</v>
      </c>
      <c r="X929" s="198" t="s">
        <v>143</v>
      </c>
      <c r="Y929" s="84"/>
    </row>
    <row r="930" spans="19:25">
      <c r="S930" s="3"/>
      <c r="T930" s="4"/>
      <c r="U930" s="4"/>
      <c r="V930" s="191" t="s">
        <v>370</v>
      </c>
      <c r="W930" s="198" t="s">
        <v>144</v>
      </c>
      <c r="X930" s="198" t="s">
        <v>143</v>
      </c>
      <c r="Y930" s="3"/>
    </row>
    <row r="931" spans="19:25">
      <c r="S931" s="5"/>
      <c r="T931" s="6"/>
      <c r="U931" s="6"/>
      <c r="V931" s="191" t="s">
        <v>371</v>
      </c>
      <c r="W931" s="198" t="s">
        <v>144</v>
      </c>
      <c r="X931" s="198" t="s">
        <v>143</v>
      </c>
      <c r="Y931" s="84"/>
    </row>
    <row r="932" spans="19:25">
      <c r="S932" s="3"/>
      <c r="T932" s="4"/>
      <c r="U932" s="4"/>
      <c r="V932" s="191" t="s">
        <v>372</v>
      </c>
      <c r="W932" s="198" t="s">
        <v>144</v>
      </c>
      <c r="X932" s="198" t="s">
        <v>143</v>
      </c>
      <c r="Y932" s="3"/>
    </row>
    <row r="933" spans="19:25">
      <c r="S933" s="5"/>
      <c r="T933" s="6"/>
      <c r="U933" s="6"/>
      <c r="V933" s="191" t="s">
        <v>373</v>
      </c>
      <c r="W933" s="198" t="s">
        <v>144</v>
      </c>
      <c r="X933" s="198" t="s">
        <v>143</v>
      </c>
      <c r="Y933" s="84"/>
    </row>
    <row r="934" spans="19:25">
      <c r="S934" s="3"/>
      <c r="T934" s="4"/>
      <c r="U934" s="4"/>
      <c r="V934" s="191" t="s">
        <v>374</v>
      </c>
      <c r="W934" s="198" t="s">
        <v>144</v>
      </c>
      <c r="X934" s="198" t="s">
        <v>143</v>
      </c>
      <c r="Y934" s="3"/>
    </row>
    <row r="935" spans="19:25">
      <c r="S935" s="5"/>
      <c r="T935" s="6"/>
      <c r="U935" s="6"/>
      <c r="V935" s="191" t="s">
        <v>1634</v>
      </c>
      <c r="W935" s="198" t="s">
        <v>1635</v>
      </c>
      <c r="X935" s="198" t="s">
        <v>143</v>
      </c>
      <c r="Y935" s="84"/>
    </row>
    <row r="936" spans="19:25">
      <c r="S936" s="3"/>
      <c r="T936" s="4"/>
      <c r="U936" s="4"/>
      <c r="V936" s="191" t="s">
        <v>1636</v>
      </c>
      <c r="W936" s="198" t="s">
        <v>145</v>
      </c>
      <c r="X936" s="198" t="s">
        <v>143</v>
      </c>
      <c r="Y936" s="3"/>
    </row>
    <row r="937" spans="19:25">
      <c r="S937" s="5"/>
      <c r="T937" s="6"/>
      <c r="U937" s="6"/>
      <c r="V937" s="191" t="s">
        <v>1637</v>
      </c>
      <c r="W937" s="198" t="s">
        <v>1638</v>
      </c>
      <c r="X937" s="198" t="s">
        <v>143</v>
      </c>
      <c r="Y937" s="84"/>
    </row>
    <row r="938" spans="19:25">
      <c r="S938" s="3"/>
      <c r="T938" s="4"/>
      <c r="U938" s="4"/>
      <c r="V938" s="191" t="s">
        <v>1639</v>
      </c>
      <c r="W938" s="198" t="s">
        <v>1640</v>
      </c>
      <c r="X938" s="198" t="s">
        <v>143</v>
      </c>
      <c r="Y938" s="3"/>
    </row>
    <row r="939" spans="19:25">
      <c r="S939" s="5"/>
      <c r="T939" s="6"/>
      <c r="U939" s="6"/>
      <c r="V939" s="191" t="s">
        <v>1641</v>
      </c>
      <c r="W939" s="198" t="s">
        <v>1642</v>
      </c>
      <c r="X939" s="198" t="s">
        <v>143</v>
      </c>
      <c r="Y939" s="84"/>
    </row>
    <row r="940" spans="19:25">
      <c r="S940" s="3"/>
      <c r="T940" s="4"/>
      <c r="U940" s="4"/>
      <c r="V940" s="191" t="s">
        <v>1643</v>
      </c>
      <c r="W940" s="198" t="s">
        <v>146</v>
      </c>
      <c r="X940" s="198" t="s">
        <v>143</v>
      </c>
      <c r="Y940" s="3"/>
    </row>
    <row r="941" spans="19:25">
      <c r="S941" s="5"/>
      <c r="T941" s="6"/>
      <c r="U941" s="6"/>
      <c r="V941" s="191" t="s">
        <v>1644</v>
      </c>
      <c r="W941" s="198" t="s">
        <v>147</v>
      </c>
      <c r="X941" s="198" t="s">
        <v>143</v>
      </c>
      <c r="Y941" s="84"/>
    </row>
    <row r="942" spans="19:25">
      <c r="S942" s="3"/>
      <c r="T942" s="4"/>
      <c r="U942" s="4"/>
      <c r="V942" s="191" t="s">
        <v>1645</v>
      </c>
      <c r="W942" s="198" t="s">
        <v>148</v>
      </c>
      <c r="X942" s="198" t="s">
        <v>143</v>
      </c>
      <c r="Y942" s="3"/>
    </row>
    <row r="943" spans="19:25">
      <c r="S943" s="5"/>
      <c r="T943" s="6"/>
      <c r="U943" s="6"/>
      <c r="V943" s="191" t="s">
        <v>1646</v>
      </c>
      <c r="W943" s="198" t="s">
        <v>149</v>
      </c>
      <c r="X943" s="198" t="s">
        <v>143</v>
      </c>
      <c r="Y943" s="84"/>
    </row>
    <row r="944" spans="19:25">
      <c r="S944" s="3"/>
      <c r="T944" s="4"/>
      <c r="U944" s="4"/>
      <c r="V944" s="191" t="s">
        <v>1647</v>
      </c>
      <c r="W944" s="198" t="s">
        <v>1648</v>
      </c>
      <c r="X944" s="198" t="s">
        <v>143</v>
      </c>
      <c r="Y944" s="3"/>
    </row>
    <row r="945" spans="19:25">
      <c r="S945" s="5"/>
      <c r="T945" s="6"/>
      <c r="U945" s="6"/>
      <c r="V945" s="191" t="s">
        <v>1649</v>
      </c>
      <c r="W945" s="198" t="s">
        <v>1650</v>
      </c>
      <c r="X945" s="198" t="s">
        <v>143</v>
      </c>
      <c r="Y945" s="84"/>
    </row>
    <row r="946" spans="19:25">
      <c r="S946" s="3"/>
      <c r="T946" s="4"/>
      <c r="U946" s="4"/>
      <c r="V946" s="191" t="s">
        <v>1651</v>
      </c>
      <c r="W946" s="198" t="s">
        <v>1652</v>
      </c>
      <c r="X946" s="198" t="s">
        <v>143</v>
      </c>
      <c r="Y946" s="3"/>
    </row>
    <row r="947" spans="19:25">
      <c r="S947" s="5"/>
      <c r="T947" s="6"/>
      <c r="U947" s="6"/>
      <c r="V947" s="191" t="s">
        <v>1653</v>
      </c>
      <c r="W947" s="198" t="s">
        <v>1654</v>
      </c>
      <c r="X947" s="198" t="s">
        <v>143</v>
      </c>
      <c r="Y947" s="84"/>
    </row>
    <row r="948" spans="19:25">
      <c r="S948" s="3"/>
      <c r="T948" s="4"/>
      <c r="U948" s="4"/>
      <c r="V948" s="191" t="s">
        <v>375</v>
      </c>
      <c r="W948" s="198" t="s">
        <v>1648</v>
      </c>
      <c r="X948" s="198" t="s">
        <v>143</v>
      </c>
      <c r="Y948" s="3"/>
    </row>
    <row r="949" spans="19:25">
      <c r="S949" s="5"/>
      <c r="T949" s="6"/>
      <c r="U949" s="6"/>
      <c r="V949" s="191" t="s">
        <v>1655</v>
      </c>
      <c r="W949" s="198" t="s">
        <v>150</v>
      </c>
      <c r="X949" s="198" t="s">
        <v>143</v>
      </c>
      <c r="Y949" s="84"/>
    </row>
    <row r="950" spans="19:25">
      <c r="S950" s="3"/>
      <c r="T950" s="4"/>
      <c r="U950" s="4"/>
      <c r="V950" s="191" t="s">
        <v>1656</v>
      </c>
      <c r="W950" s="198" t="s">
        <v>1657</v>
      </c>
      <c r="X950" s="198" t="s">
        <v>143</v>
      </c>
      <c r="Y950" s="3"/>
    </row>
    <row r="951" spans="19:25">
      <c r="S951" s="5"/>
      <c r="T951" s="6"/>
      <c r="U951" s="6"/>
      <c r="V951" s="191" t="s">
        <v>1658</v>
      </c>
      <c r="W951" s="198" t="s">
        <v>1659</v>
      </c>
      <c r="X951" s="198" t="s">
        <v>143</v>
      </c>
      <c r="Y951" s="84"/>
    </row>
    <row r="952" spans="19:25">
      <c r="S952" s="3"/>
      <c r="T952" s="4"/>
      <c r="U952" s="4"/>
      <c r="V952" s="191" t="s">
        <v>1660</v>
      </c>
      <c r="W952" s="198" t="s">
        <v>1661</v>
      </c>
      <c r="X952" s="198" t="s">
        <v>143</v>
      </c>
      <c r="Y952" s="3"/>
    </row>
    <row r="953" spans="19:25">
      <c r="S953" s="5"/>
      <c r="T953" s="6"/>
      <c r="U953" s="6"/>
      <c r="V953" s="191" t="s">
        <v>376</v>
      </c>
      <c r="W953" s="198" t="s">
        <v>1648</v>
      </c>
      <c r="X953" s="198" t="s">
        <v>143</v>
      </c>
      <c r="Y953" s="84"/>
    </row>
    <row r="954" spans="19:25">
      <c r="S954" s="3"/>
      <c r="T954" s="4"/>
      <c r="U954" s="4"/>
      <c r="V954" s="191" t="s">
        <v>1662</v>
      </c>
      <c r="W954" s="198" t="s">
        <v>1663</v>
      </c>
      <c r="X954" s="198" t="s">
        <v>143</v>
      </c>
      <c r="Y954" s="3"/>
    </row>
    <row r="955" spans="19:25">
      <c r="S955" s="5"/>
      <c r="T955" s="6"/>
      <c r="U955" s="6"/>
      <c r="V955" s="191" t="s">
        <v>1664</v>
      </c>
      <c r="W955" s="198" t="s">
        <v>1665</v>
      </c>
      <c r="X955" s="198" t="s">
        <v>143</v>
      </c>
      <c r="Y955" s="84"/>
    </row>
    <row r="956" spans="19:25">
      <c r="S956" s="3"/>
      <c r="T956" s="4"/>
      <c r="U956" s="4"/>
      <c r="V956" s="191" t="s">
        <v>1666</v>
      </c>
      <c r="W956" s="198" t="s">
        <v>1667</v>
      </c>
      <c r="X956" s="198" t="s">
        <v>143</v>
      </c>
      <c r="Y956" s="3"/>
    </row>
    <row r="957" spans="19:25">
      <c r="S957" s="5"/>
      <c r="T957" s="6"/>
      <c r="U957" s="6"/>
      <c r="V957" s="191" t="s">
        <v>1668</v>
      </c>
      <c r="W957" s="198" t="s">
        <v>1669</v>
      </c>
      <c r="X957" s="198" t="s">
        <v>143</v>
      </c>
      <c r="Y957" s="84"/>
    </row>
    <row r="958" spans="19:25">
      <c r="S958" s="3"/>
      <c r="T958" s="4"/>
      <c r="U958" s="4"/>
      <c r="V958" s="191" t="s">
        <v>1670</v>
      </c>
      <c r="W958" s="198" t="s">
        <v>1671</v>
      </c>
      <c r="X958" s="198" t="s">
        <v>143</v>
      </c>
      <c r="Y958" s="3"/>
    </row>
    <row r="959" spans="19:25">
      <c r="S959" s="5"/>
      <c r="T959" s="6"/>
      <c r="U959" s="6"/>
      <c r="V959" s="194" t="s">
        <v>1672</v>
      </c>
      <c r="W959" s="198" t="s">
        <v>1673</v>
      </c>
      <c r="X959" s="198" t="s">
        <v>143</v>
      </c>
      <c r="Y959" s="84"/>
    </row>
    <row r="960" spans="19:25">
      <c r="S960" s="3"/>
      <c r="T960" s="4"/>
      <c r="U960" s="4"/>
      <c r="V960" s="194" t="s">
        <v>1674</v>
      </c>
      <c r="W960" s="198" t="s">
        <v>1675</v>
      </c>
      <c r="X960" s="198" t="s">
        <v>143</v>
      </c>
      <c r="Y960" s="3"/>
    </row>
    <row r="961" spans="19:25">
      <c r="S961" s="5"/>
      <c r="T961" s="6"/>
      <c r="U961" s="6"/>
      <c r="V961" s="191" t="s">
        <v>1676</v>
      </c>
      <c r="W961" s="198" t="s">
        <v>151</v>
      </c>
      <c r="X961" s="198" t="s">
        <v>143</v>
      </c>
      <c r="Y961" s="84"/>
    </row>
    <row r="962" spans="19:25">
      <c r="S962" s="3"/>
      <c r="T962" s="4"/>
      <c r="U962" s="4"/>
      <c r="V962" s="194" t="s">
        <v>1677</v>
      </c>
      <c r="W962" s="198" t="s">
        <v>1678</v>
      </c>
      <c r="X962" s="198" t="s">
        <v>143</v>
      </c>
      <c r="Y962" s="3"/>
    </row>
    <row r="963" spans="19:25">
      <c r="S963" s="5"/>
      <c r="T963" s="6"/>
      <c r="U963" s="6"/>
      <c r="V963" s="194" t="s">
        <v>1679</v>
      </c>
      <c r="W963" s="198" t="s">
        <v>152</v>
      </c>
      <c r="X963" s="198" t="s">
        <v>143</v>
      </c>
      <c r="Y963" s="84"/>
    </row>
    <row r="964" spans="19:25">
      <c r="S964" s="3"/>
      <c r="T964" s="4"/>
      <c r="U964" s="4"/>
      <c r="V964" s="194" t="s">
        <v>1680</v>
      </c>
      <c r="W964" s="198" t="s">
        <v>1681</v>
      </c>
      <c r="X964" s="198" t="s">
        <v>143</v>
      </c>
      <c r="Y964" s="3"/>
    </row>
    <row r="965" spans="19:25">
      <c r="S965" s="5"/>
      <c r="T965" s="6"/>
      <c r="U965" s="6"/>
      <c r="V965" s="194" t="s">
        <v>1682</v>
      </c>
      <c r="W965" s="198" t="s">
        <v>1683</v>
      </c>
      <c r="X965" s="198" t="s">
        <v>143</v>
      </c>
      <c r="Y965" s="84"/>
    </row>
    <row r="966" spans="19:25">
      <c r="S966" s="3"/>
      <c r="T966" s="4"/>
      <c r="U966" s="4"/>
      <c r="V966" s="195" t="s">
        <v>1684</v>
      </c>
      <c r="W966" s="198" t="s">
        <v>153</v>
      </c>
      <c r="X966" s="198" t="s">
        <v>143</v>
      </c>
      <c r="Y966" s="3"/>
    </row>
    <row r="967" spans="19:25">
      <c r="S967" s="5"/>
      <c r="T967" s="6"/>
      <c r="U967" s="6"/>
      <c r="V967" s="195" t="s">
        <v>1685</v>
      </c>
      <c r="W967" s="198" t="s">
        <v>154</v>
      </c>
      <c r="X967" s="198" t="s">
        <v>143</v>
      </c>
      <c r="Y967" s="84"/>
    </row>
    <row r="968" spans="19:25">
      <c r="S968" s="3"/>
      <c r="T968" s="4"/>
      <c r="U968" s="4"/>
      <c r="V968" s="195" t="s">
        <v>1686</v>
      </c>
      <c r="W968" s="198" t="s">
        <v>155</v>
      </c>
      <c r="X968" s="198" t="s">
        <v>143</v>
      </c>
      <c r="Y968" s="3"/>
    </row>
    <row r="969" spans="19:25">
      <c r="S969" s="5"/>
      <c r="T969" s="6"/>
      <c r="U969" s="6"/>
      <c r="V969" s="194" t="s">
        <v>1687</v>
      </c>
      <c r="W969" s="198" t="s">
        <v>1688</v>
      </c>
      <c r="X969" s="198" t="s">
        <v>143</v>
      </c>
      <c r="Y969" s="84"/>
    </row>
    <row r="970" spans="19:25">
      <c r="S970" s="3"/>
      <c r="T970" s="4"/>
      <c r="U970" s="4"/>
      <c r="V970" s="191" t="s">
        <v>1689</v>
      </c>
      <c r="W970" s="198" t="s">
        <v>156</v>
      </c>
      <c r="X970" s="198" t="s">
        <v>143</v>
      </c>
      <c r="Y970" s="3"/>
    </row>
    <row r="971" spans="19:25">
      <c r="S971" s="5"/>
      <c r="T971" s="6"/>
      <c r="U971" s="6"/>
      <c r="V971" s="191" t="s">
        <v>377</v>
      </c>
      <c r="W971" s="198" t="s">
        <v>156</v>
      </c>
      <c r="X971" s="198" t="s">
        <v>143</v>
      </c>
      <c r="Y971" s="84"/>
    </row>
    <row r="972" spans="19:25">
      <c r="S972" s="3"/>
      <c r="T972" s="4"/>
      <c r="U972" s="4"/>
      <c r="V972" s="191" t="s">
        <v>378</v>
      </c>
      <c r="W972" s="198" t="s">
        <v>156</v>
      </c>
      <c r="X972" s="198" t="s">
        <v>143</v>
      </c>
      <c r="Y972" s="3"/>
    </row>
    <row r="973" spans="19:25">
      <c r="S973" s="5"/>
      <c r="T973" s="6"/>
      <c r="U973" s="6"/>
      <c r="V973" s="191" t="s">
        <v>379</v>
      </c>
      <c r="W973" s="198" t="s">
        <v>156</v>
      </c>
      <c r="X973" s="198" t="s">
        <v>143</v>
      </c>
      <c r="Y973" s="84"/>
    </row>
    <row r="974" spans="19:25">
      <c r="S974" s="3"/>
      <c r="T974" s="4"/>
      <c r="U974" s="4"/>
      <c r="V974" s="191" t="s">
        <v>1690</v>
      </c>
      <c r="W974" s="198" t="s">
        <v>1691</v>
      </c>
      <c r="X974" s="198" t="s">
        <v>143</v>
      </c>
      <c r="Y974" s="3"/>
    </row>
    <row r="975" spans="19:25">
      <c r="S975" s="5"/>
      <c r="T975" s="6"/>
      <c r="U975" s="6"/>
      <c r="V975" s="191" t="s">
        <v>1692</v>
      </c>
      <c r="W975" s="198" t="s">
        <v>1693</v>
      </c>
      <c r="X975" s="198" t="s">
        <v>143</v>
      </c>
      <c r="Y975" s="84"/>
    </row>
    <row r="976" spans="19:25">
      <c r="S976" s="3"/>
      <c r="T976" s="4"/>
      <c r="U976" s="4"/>
      <c r="V976" s="191" t="s">
        <v>1694</v>
      </c>
      <c r="W976" s="198" t="s">
        <v>157</v>
      </c>
      <c r="X976" s="198" t="s">
        <v>143</v>
      </c>
      <c r="Y976" s="3"/>
    </row>
    <row r="977" spans="19:25">
      <c r="S977" s="5"/>
      <c r="T977" s="6"/>
      <c r="U977" s="6"/>
      <c r="V977" s="191" t="s">
        <v>1695</v>
      </c>
      <c r="W977" s="198" t="s">
        <v>158</v>
      </c>
      <c r="X977" s="198" t="s">
        <v>143</v>
      </c>
      <c r="Y977" s="84"/>
    </row>
    <row r="978" spans="19:25">
      <c r="S978" s="3"/>
      <c r="T978" s="4"/>
      <c r="U978" s="4"/>
      <c r="V978" s="191" t="s">
        <v>1696</v>
      </c>
      <c r="W978" s="198" t="s">
        <v>159</v>
      </c>
      <c r="X978" s="198" t="s">
        <v>143</v>
      </c>
      <c r="Y978" s="3"/>
    </row>
    <row r="979" spans="19:25">
      <c r="S979" s="5"/>
      <c r="T979" s="6"/>
      <c r="U979" s="6"/>
      <c r="V979" s="191" t="s">
        <v>1697</v>
      </c>
      <c r="W979" s="198" t="s">
        <v>160</v>
      </c>
      <c r="X979" s="198" t="s">
        <v>143</v>
      </c>
      <c r="Y979" s="84"/>
    </row>
    <row r="980" spans="19:25">
      <c r="S980" s="3"/>
      <c r="T980" s="4"/>
      <c r="U980" s="4"/>
      <c r="V980" s="196" t="s">
        <v>1698</v>
      </c>
      <c r="W980" s="198" t="s">
        <v>161</v>
      </c>
      <c r="X980" s="198" t="s">
        <v>143</v>
      </c>
      <c r="Y980" s="3"/>
    </row>
    <row r="981" spans="19:25">
      <c r="S981" s="5"/>
      <c r="T981" s="6"/>
      <c r="U981" s="6"/>
      <c r="V981" s="191" t="s">
        <v>1699</v>
      </c>
      <c r="W981" s="198" t="s">
        <v>162</v>
      </c>
      <c r="X981" s="198" t="s">
        <v>143</v>
      </c>
      <c r="Y981" s="84"/>
    </row>
    <row r="982" spans="19:25">
      <c r="S982" s="3"/>
      <c r="T982" s="4"/>
      <c r="U982" s="4"/>
      <c r="V982" s="191" t="s">
        <v>1700</v>
      </c>
      <c r="W982" s="198" t="s">
        <v>163</v>
      </c>
      <c r="X982" s="198" t="s">
        <v>143</v>
      </c>
      <c r="Y982" s="3"/>
    </row>
    <row r="983" spans="19:25">
      <c r="S983" s="5"/>
      <c r="T983" s="6"/>
      <c r="U983" s="6"/>
      <c r="V983" s="191" t="s">
        <v>1701</v>
      </c>
      <c r="W983" s="198" t="s">
        <v>164</v>
      </c>
      <c r="X983" s="198" t="s">
        <v>143</v>
      </c>
      <c r="Y983" s="84"/>
    </row>
    <row r="984" spans="19:25">
      <c r="S984" s="3"/>
      <c r="T984" s="4"/>
      <c r="U984" s="4"/>
      <c r="V984" s="191" t="s">
        <v>1702</v>
      </c>
      <c r="W984" s="198" t="s">
        <v>165</v>
      </c>
      <c r="X984" s="198" t="s">
        <v>143</v>
      </c>
      <c r="Y984" s="3"/>
    </row>
    <row r="985" spans="19:25">
      <c r="S985" s="5"/>
      <c r="T985" s="6"/>
      <c r="U985" s="6"/>
      <c r="V985" s="191" t="s">
        <v>1703</v>
      </c>
      <c r="W985" s="198" t="s">
        <v>166</v>
      </c>
      <c r="X985" s="198" t="s">
        <v>143</v>
      </c>
      <c r="Y985" s="84"/>
    </row>
    <row r="986" spans="19:25">
      <c r="S986" s="3"/>
      <c r="T986" s="4"/>
      <c r="U986" s="4"/>
      <c r="V986" s="195" t="s">
        <v>1704</v>
      </c>
      <c r="W986" s="198" t="s">
        <v>22</v>
      </c>
      <c r="X986" s="198" t="s">
        <v>143</v>
      </c>
      <c r="Y986" s="3"/>
    </row>
    <row r="987" spans="19:25">
      <c r="S987" s="5"/>
      <c r="T987" s="6"/>
      <c r="U987" s="6"/>
      <c r="V987" s="191" t="s">
        <v>1705</v>
      </c>
      <c r="W987" s="198" t="s">
        <v>167</v>
      </c>
      <c r="X987" s="198" t="s">
        <v>143</v>
      </c>
      <c r="Y987" s="84"/>
    </row>
    <row r="988" spans="19:25">
      <c r="S988" s="3"/>
      <c r="T988" s="4"/>
      <c r="U988" s="4"/>
      <c r="V988" s="191" t="s">
        <v>1706</v>
      </c>
      <c r="W988" s="198" t="s">
        <v>168</v>
      </c>
      <c r="X988" s="198" t="s">
        <v>143</v>
      </c>
      <c r="Y988" s="3"/>
    </row>
    <row r="989" spans="19:25">
      <c r="S989" s="5"/>
      <c r="T989" s="6"/>
      <c r="U989" s="6"/>
      <c r="V989" s="191" t="s">
        <v>1707</v>
      </c>
      <c r="W989" s="198" t="s">
        <v>169</v>
      </c>
      <c r="X989" s="198" t="s">
        <v>143</v>
      </c>
      <c r="Y989" s="84"/>
    </row>
    <row r="990" spans="19:25">
      <c r="S990" s="3"/>
      <c r="T990" s="4"/>
      <c r="U990" s="4"/>
      <c r="V990" s="195" t="s">
        <v>1708</v>
      </c>
      <c r="W990" s="198" t="s">
        <v>1709</v>
      </c>
      <c r="X990" s="198" t="s">
        <v>421</v>
      </c>
      <c r="Y990" s="3"/>
    </row>
    <row r="991" spans="19:25">
      <c r="S991" s="5"/>
      <c r="T991" s="6"/>
      <c r="U991" s="6"/>
      <c r="V991" s="195" t="s">
        <v>1710</v>
      </c>
      <c r="W991" s="198" t="s">
        <v>1711</v>
      </c>
      <c r="X991" s="198" t="s">
        <v>421</v>
      </c>
      <c r="Y991" s="84"/>
    </row>
    <row r="992" spans="19:25">
      <c r="S992" s="3"/>
      <c r="T992" s="4"/>
      <c r="U992" s="4"/>
      <c r="V992" s="195" t="s">
        <v>1712</v>
      </c>
      <c r="W992" s="198" t="s">
        <v>1713</v>
      </c>
      <c r="X992" s="198" t="s">
        <v>421</v>
      </c>
      <c r="Y992" s="3"/>
    </row>
    <row r="993" spans="19:25">
      <c r="S993" s="5"/>
      <c r="T993" s="6"/>
      <c r="U993" s="6"/>
      <c r="V993" s="195" t="s">
        <v>1714</v>
      </c>
      <c r="W993" s="198" t="s">
        <v>1715</v>
      </c>
      <c r="X993" s="198" t="s">
        <v>421</v>
      </c>
      <c r="Y993" s="84"/>
    </row>
    <row r="994" spans="19:25">
      <c r="S994" s="3"/>
      <c r="T994" s="4"/>
      <c r="U994" s="4"/>
      <c r="V994" s="195" t="s">
        <v>1716</v>
      </c>
      <c r="W994" s="198" t="s">
        <v>1717</v>
      </c>
      <c r="X994" s="198" t="s">
        <v>421</v>
      </c>
      <c r="Y994" s="3"/>
    </row>
    <row r="995" spans="19:25">
      <c r="S995" s="5"/>
      <c r="T995" s="6"/>
      <c r="U995" s="6"/>
      <c r="V995" s="195" t="s">
        <v>1718</v>
      </c>
      <c r="W995" s="198" t="s">
        <v>1719</v>
      </c>
      <c r="X995" s="198" t="s">
        <v>421</v>
      </c>
      <c r="Y995" s="84"/>
    </row>
    <row r="996" spans="19:25">
      <c r="S996" s="3"/>
      <c r="T996" s="4"/>
      <c r="U996" s="4"/>
      <c r="V996" s="195" t="s">
        <v>1720</v>
      </c>
      <c r="W996" s="198" t="s">
        <v>170</v>
      </c>
      <c r="X996" s="198" t="s">
        <v>421</v>
      </c>
      <c r="Y996" s="3"/>
    </row>
    <row r="997" spans="19:25">
      <c r="S997" s="5"/>
      <c r="T997" s="6"/>
      <c r="U997" s="6"/>
      <c r="V997" s="195" t="s">
        <v>1721</v>
      </c>
      <c r="W997" s="198" t="s">
        <v>1722</v>
      </c>
      <c r="X997" s="198" t="s">
        <v>421</v>
      </c>
      <c r="Y997" s="84"/>
    </row>
    <row r="998" spans="19:25">
      <c r="S998" s="3"/>
      <c r="T998" s="4"/>
      <c r="U998" s="4"/>
      <c r="V998" s="195" t="s">
        <v>1723</v>
      </c>
      <c r="W998" s="198" t="s">
        <v>1724</v>
      </c>
      <c r="X998" s="198" t="s">
        <v>421</v>
      </c>
      <c r="Y998" s="3"/>
    </row>
    <row r="999" spans="19:25">
      <c r="S999" s="5"/>
      <c r="T999" s="6"/>
      <c r="U999" s="6"/>
      <c r="V999" s="195" t="s">
        <v>1725</v>
      </c>
      <c r="W999" s="198" t="s">
        <v>1726</v>
      </c>
      <c r="X999" s="198" t="s">
        <v>421</v>
      </c>
      <c r="Y999" s="84"/>
    </row>
    <row r="1000" spans="19:25">
      <c r="S1000" s="3"/>
      <c r="T1000" s="4"/>
      <c r="U1000" s="4"/>
      <c r="V1000" s="195" t="s">
        <v>1727</v>
      </c>
      <c r="W1000" s="198" t="s">
        <v>171</v>
      </c>
      <c r="X1000" s="198" t="s">
        <v>421</v>
      </c>
      <c r="Y1000" s="3"/>
    </row>
    <row r="1001" spans="19:25">
      <c r="S1001" s="5"/>
      <c r="T1001" s="6"/>
      <c r="U1001" s="6"/>
      <c r="V1001" s="195" t="s">
        <v>1728</v>
      </c>
      <c r="W1001" s="198" t="s">
        <v>172</v>
      </c>
      <c r="X1001" s="198" t="s">
        <v>421</v>
      </c>
      <c r="Y1001" s="84"/>
    </row>
    <row r="1002" spans="19:25">
      <c r="S1002" s="3"/>
      <c r="T1002" s="4"/>
      <c r="U1002" s="4"/>
      <c r="V1002" s="195" t="s">
        <v>1729</v>
      </c>
      <c r="W1002" s="198" t="s">
        <v>1730</v>
      </c>
      <c r="X1002" s="198" t="s">
        <v>421</v>
      </c>
      <c r="Y1002" s="3"/>
    </row>
    <row r="1003" spans="19:25">
      <c r="S1003" s="5"/>
      <c r="T1003" s="6"/>
      <c r="U1003" s="6"/>
      <c r="V1003" s="195" t="s">
        <v>1731</v>
      </c>
      <c r="W1003" s="198" t="s">
        <v>1732</v>
      </c>
      <c r="X1003" s="198" t="s">
        <v>421</v>
      </c>
      <c r="Y1003" s="84"/>
    </row>
    <row r="1004" spans="19:25">
      <c r="S1004" s="3"/>
      <c r="T1004" s="4"/>
      <c r="U1004" s="4"/>
      <c r="V1004" s="195" t="s">
        <v>1733</v>
      </c>
      <c r="W1004" s="198" t="s">
        <v>1734</v>
      </c>
      <c r="X1004" s="198" t="s">
        <v>421</v>
      </c>
      <c r="Y1004" s="3"/>
    </row>
    <row r="1005" spans="19:25">
      <c r="S1005" s="5"/>
      <c r="T1005" s="6"/>
      <c r="U1005" s="6"/>
      <c r="V1005" s="195" t="s">
        <v>1735</v>
      </c>
      <c r="W1005" s="198" t="s">
        <v>173</v>
      </c>
      <c r="X1005" s="198" t="s">
        <v>421</v>
      </c>
      <c r="Y1005" s="84"/>
    </row>
    <row r="1006" spans="19:25">
      <c r="S1006" s="3"/>
      <c r="T1006" s="4"/>
      <c r="U1006" s="4"/>
      <c r="V1006" s="195" t="s">
        <v>1736</v>
      </c>
      <c r="W1006" s="198" t="s">
        <v>1737</v>
      </c>
      <c r="X1006" s="198" t="s">
        <v>421</v>
      </c>
      <c r="Y1006" s="3"/>
    </row>
    <row r="1007" spans="19:25">
      <c r="S1007" s="5"/>
      <c r="T1007" s="6"/>
      <c r="U1007" s="6"/>
      <c r="V1007" s="195" t="s">
        <v>1738</v>
      </c>
      <c r="W1007" s="198" t="s">
        <v>1739</v>
      </c>
      <c r="X1007" s="198" t="s">
        <v>421</v>
      </c>
      <c r="Y1007" s="84"/>
    </row>
    <row r="1008" spans="19:25">
      <c r="S1008" s="3"/>
      <c r="T1008" s="4"/>
      <c r="U1008" s="4"/>
      <c r="V1008" s="195" t="s">
        <v>1740</v>
      </c>
      <c r="W1008" s="198" t="s">
        <v>1741</v>
      </c>
      <c r="X1008" s="198" t="s">
        <v>421</v>
      </c>
      <c r="Y1008" s="3"/>
    </row>
    <row r="1009" spans="19:25">
      <c r="S1009" s="5"/>
      <c r="T1009" s="6"/>
      <c r="U1009" s="6"/>
      <c r="V1009" s="194" t="s">
        <v>1742</v>
      </c>
      <c r="W1009" s="198" t="s">
        <v>1743</v>
      </c>
      <c r="X1009" s="198" t="s">
        <v>421</v>
      </c>
      <c r="Y1009" s="84"/>
    </row>
    <row r="1010" spans="19:25">
      <c r="S1010" s="3"/>
      <c r="T1010" s="4"/>
      <c r="U1010" s="4"/>
      <c r="V1010" s="194" t="s">
        <v>1744</v>
      </c>
      <c r="W1010" s="198" t="s">
        <v>1745</v>
      </c>
      <c r="X1010" s="198" t="s">
        <v>421</v>
      </c>
      <c r="Y1010" s="3"/>
    </row>
    <row r="1011" spans="19:25">
      <c r="S1011" s="5"/>
      <c r="T1011" s="6"/>
      <c r="U1011" s="6"/>
      <c r="V1011" s="194" t="s">
        <v>1746</v>
      </c>
      <c r="W1011" s="198" t="s">
        <v>1747</v>
      </c>
      <c r="X1011" s="198" t="s">
        <v>421</v>
      </c>
      <c r="Y1011" s="84"/>
    </row>
    <row r="1012" spans="19:25">
      <c r="S1012" s="3"/>
      <c r="T1012" s="4"/>
      <c r="U1012" s="4"/>
      <c r="V1012" s="194" t="s">
        <v>1748</v>
      </c>
      <c r="W1012" s="198" t="s">
        <v>174</v>
      </c>
      <c r="X1012" s="198" t="s">
        <v>421</v>
      </c>
      <c r="Y1012" s="3"/>
    </row>
    <row r="1013" spans="19:25">
      <c r="S1013" s="5"/>
      <c r="T1013" s="6"/>
      <c r="U1013" s="6"/>
      <c r="V1013" s="194" t="s">
        <v>1749</v>
      </c>
      <c r="W1013" s="198" t="s">
        <v>1750</v>
      </c>
      <c r="X1013" s="198" t="s">
        <v>421</v>
      </c>
      <c r="Y1013" s="84"/>
    </row>
    <row r="1014" spans="19:25">
      <c r="S1014" s="3"/>
      <c r="T1014" s="4"/>
      <c r="U1014" s="4"/>
      <c r="V1014" s="194" t="s">
        <v>1751</v>
      </c>
      <c r="W1014" s="198" t="s">
        <v>1752</v>
      </c>
      <c r="X1014" s="198" t="s">
        <v>421</v>
      </c>
      <c r="Y1014" s="3"/>
    </row>
    <row r="1015" spans="19:25">
      <c r="S1015" s="5"/>
      <c r="T1015" s="6"/>
      <c r="U1015" s="6"/>
      <c r="V1015" s="191" t="s">
        <v>1753</v>
      </c>
      <c r="W1015" s="198" t="s">
        <v>1754</v>
      </c>
      <c r="X1015" s="198" t="s">
        <v>421</v>
      </c>
      <c r="Y1015" s="84"/>
    </row>
    <row r="1016" spans="19:25">
      <c r="S1016" s="3"/>
      <c r="T1016" s="4"/>
      <c r="U1016" s="4"/>
      <c r="V1016" s="191" t="s">
        <v>1755</v>
      </c>
      <c r="W1016" s="198" t="s">
        <v>1756</v>
      </c>
      <c r="X1016" s="198" t="s">
        <v>421</v>
      </c>
      <c r="Y1016" s="3"/>
    </row>
    <row r="1017" spans="19:25">
      <c r="S1017" s="5"/>
      <c r="T1017" s="6"/>
      <c r="U1017" s="6"/>
      <c r="V1017" s="199" t="s">
        <v>1757</v>
      </c>
      <c r="W1017" s="198" t="s">
        <v>1758</v>
      </c>
      <c r="X1017" s="198" t="s">
        <v>421</v>
      </c>
      <c r="Y1017" s="84"/>
    </row>
    <row r="1018" spans="19:25">
      <c r="S1018" s="3"/>
      <c r="T1018" s="4"/>
      <c r="U1018" s="4"/>
      <c r="V1018" s="128"/>
      <c r="W1018" s="128"/>
      <c r="X1018" s="68"/>
      <c r="Y1018" s="3"/>
    </row>
    <row r="1019" spans="19:25">
      <c r="S1019" s="5"/>
      <c r="T1019" s="6"/>
      <c r="U1019" s="6"/>
      <c r="V1019" s="129"/>
      <c r="W1019" s="129"/>
      <c r="X1019" s="67"/>
      <c r="Y1019" s="84"/>
    </row>
    <row r="1020" spans="19:25">
      <c r="S1020" s="3"/>
      <c r="T1020" s="4"/>
      <c r="U1020" s="4"/>
      <c r="V1020" s="128"/>
      <c r="W1020" s="128"/>
      <c r="X1020" s="68"/>
      <c r="Y1020" s="3"/>
    </row>
    <row r="1021" spans="19:25">
      <c r="S1021" s="5"/>
      <c r="T1021" s="6"/>
      <c r="U1021" s="6"/>
      <c r="V1021" s="129"/>
      <c r="W1021" s="129"/>
      <c r="X1021" s="67"/>
      <c r="Y1021" s="84"/>
    </row>
    <row r="1022" spans="19:25">
      <c r="S1022" s="3"/>
      <c r="T1022" s="4"/>
      <c r="U1022" s="4"/>
      <c r="V1022" s="128"/>
      <c r="W1022" s="128"/>
      <c r="X1022" s="68"/>
      <c r="Y1022" s="3"/>
    </row>
    <row r="1023" spans="19:25">
      <c r="S1023" s="5"/>
      <c r="T1023" s="6"/>
      <c r="U1023" s="6"/>
      <c r="V1023" s="128"/>
      <c r="W1023" s="128"/>
      <c r="X1023" s="67"/>
      <c r="Y1023" s="84"/>
    </row>
    <row r="1024" spans="19:25">
      <c r="S1024" s="3"/>
      <c r="T1024" s="4"/>
      <c r="U1024" s="4"/>
      <c r="V1024" s="129"/>
      <c r="W1024" s="129"/>
      <c r="X1024" s="68"/>
      <c r="Y1024" s="3"/>
    </row>
    <row r="1025" spans="19:25">
      <c r="S1025" s="5"/>
      <c r="T1025" s="6"/>
      <c r="U1025" s="6"/>
      <c r="V1025" s="128"/>
      <c r="W1025" s="128"/>
      <c r="X1025" s="67"/>
      <c r="Y1025" s="84"/>
    </row>
    <row r="1026" spans="19:25">
      <c r="S1026" s="3"/>
      <c r="T1026" s="4"/>
      <c r="U1026" s="4"/>
      <c r="V1026" s="93"/>
      <c r="W1026" s="93"/>
      <c r="X1026" s="68"/>
      <c r="Y1026" s="3"/>
    </row>
    <row r="1027" spans="19:25">
      <c r="S1027" s="5"/>
      <c r="T1027" s="6"/>
      <c r="U1027" s="6"/>
      <c r="V1027" s="92"/>
      <c r="W1027" s="92"/>
      <c r="X1027" s="67"/>
      <c r="Y1027" s="84"/>
    </row>
    <row r="1028" spans="19:25">
      <c r="S1028" s="3"/>
      <c r="T1028" s="4"/>
      <c r="U1028" s="4"/>
      <c r="V1028" s="93"/>
      <c r="W1028" s="93"/>
      <c r="X1028" s="68"/>
      <c r="Y1028" s="3"/>
    </row>
    <row r="1029" spans="19:25">
      <c r="S1029" s="5"/>
      <c r="T1029" s="6"/>
      <c r="U1029" s="6"/>
      <c r="V1029" s="92"/>
      <c r="W1029" s="92"/>
      <c r="X1029" s="67"/>
      <c r="Y1029" s="84"/>
    </row>
    <row r="1030" spans="19:25">
      <c r="S1030" s="3"/>
      <c r="T1030" s="4"/>
      <c r="U1030" s="4"/>
      <c r="V1030" s="93"/>
      <c r="W1030" s="93"/>
      <c r="X1030" s="68"/>
      <c r="Y1030" s="3"/>
    </row>
    <row r="1031" spans="19:25">
      <c r="S1031" s="5"/>
      <c r="T1031" s="6"/>
      <c r="U1031" s="6"/>
      <c r="V1031" s="92"/>
      <c r="W1031" s="92"/>
      <c r="X1031" s="67"/>
      <c r="Y1031" s="84"/>
    </row>
    <row r="1032" spans="19:25">
      <c r="S1032" s="3"/>
      <c r="T1032" s="4"/>
      <c r="U1032" s="4"/>
      <c r="V1032" s="92"/>
      <c r="W1032" s="92"/>
      <c r="X1032" s="67"/>
      <c r="Y1032" s="3"/>
    </row>
    <row r="1033" spans="19:25">
      <c r="S1033" s="5"/>
      <c r="T1033" s="6"/>
      <c r="U1033" s="6"/>
      <c r="V1033" s="93"/>
      <c r="W1033" s="93"/>
      <c r="X1033" s="68"/>
      <c r="Y1033" s="84"/>
    </row>
    <row r="1034" spans="19:25">
      <c r="S1034" s="3"/>
      <c r="T1034" s="4"/>
      <c r="U1034" s="4"/>
      <c r="V1034" s="92"/>
      <c r="W1034" s="92"/>
      <c r="X1034" s="67"/>
      <c r="Y1034" s="3"/>
    </row>
    <row r="1035" spans="19:25">
      <c r="S1035" s="5"/>
      <c r="T1035" s="6"/>
      <c r="U1035" s="6"/>
      <c r="Y1035" s="84"/>
    </row>
    <row r="1036" spans="19:25">
      <c r="S1036" s="3"/>
      <c r="T1036" s="4"/>
      <c r="U1036" s="4"/>
      <c r="Y1036" s="3"/>
    </row>
    <row r="1037" spans="19:25">
      <c r="S1037" s="5"/>
      <c r="T1037" s="6"/>
      <c r="U1037" s="6"/>
      <c r="Y1037" s="84"/>
    </row>
    <row r="1038" spans="19:25">
      <c r="S1038" s="3"/>
      <c r="T1038" s="4"/>
      <c r="U1038" s="4"/>
      <c r="Y1038" s="3"/>
    </row>
    <row r="1039" spans="19:25">
      <c r="S1039" s="5"/>
      <c r="T1039" s="6"/>
      <c r="U1039" s="6"/>
      <c r="Y1039" s="84"/>
    </row>
    <row r="1040" spans="19:25">
      <c r="S1040" s="3"/>
      <c r="T1040" s="4"/>
      <c r="U1040" s="4"/>
      <c r="Y1040" s="3"/>
    </row>
    <row r="1041" spans="25:25">
      <c r="Y1041" s="84"/>
    </row>
    <row r="1042" spans="25:25">
      <c r="Y1042" s="3"/>
    </row>
    <row r="1043" spans="25:25">
      <c r="Y1043" s="84"/>
    </row>
    <row r="1044" spans="25:25">
      <c r="Y1044" s="3"/>
    </row>
    <row r="1045" spans="25:25">
      <c r="Y1045" s="84"/>
    </row>
    <row r="1046" spans="25:25">
      <c r="Y1046" s="3"/>
    </row>
    <row r="1047" spans="25:25">
      <c r="Y1047" s="84"/>
    </row>
    <row r="1048" spans="25:25">
      <c r="Y1048" s="3"/>
    </row>
    <row r="1049" spans="25:25">
      <c r="Y1049" s="3"/>
    </row>
    <row r="1050" spans="25:25">
      <c r="Y1050" s="84"/>
    </row>
    <row r="1051" spans="25:25">
      <c r="Y1051" s="3"/>
    </row>
  </sheetData>
  <sheetCalcPr fullCalcOnLoad="1"/>
  <sheetProtection password="D04F" sheet="1" objects="1" scenarios="1" selectLockedCells="1"/>
  <protectedRanges>
    <protectedRange sqref="D106:L110 A82:A83 D112:L112 D120:L124 D176:L189 D80:D96 L80:L96 E82:K96 E80:J81 D126:L138 D140:L150 D152:L164 D166:L174" name="Raspon3"/>
    <protectedRange sqref="C114:L119" name="Raspon5"/>
    <protectedRange sqref="C114:L119" name="Raspon1_1"/>
    <protectedRange sqref="D191:L199" name="Raspon10"/>
  </protectedRanges>
  <mergeCells count="632">
    <mergeCell ref="A264:L264"/>
    <mergeCell ref="A265:L265"/>
    <mergeCell ref="A266:L266"/>
    <mergeCell ref="A269:C269"/>
    <mergeCell ref="D269:H269"/>
    <mergeCell ref="I269:L269"/>
    <mergeCell ref="A267:L267"/>
    <mergeCell ref="A254:L254"/>
    <mergeCell ref="A255:L255"/>
    <mergeCell ref="A256:L256"/>
    <mergeCell ref="A259:L259"/>
    <mergeCell ref="A258:L258"/>
    <mergeCell ref="A200:C200"/>
    <mergeCell ref="D200:L200"/>
    <mergeCell ref="D201:L201"/>
    <mergeCell ref="A202:L202"/>
    <mergeCell ref="A248:L248"/>
    <mergeCell ref="A249:L249"/>
    <mergeCell ref="A257:L257"/>
    <mergeCell ref="A222:L222"/>
    <mergeCell ref="A223:L223"/>
    <mergeCell ref="A243:L243"/>
    <mergeCell ref="A246:L246"/>
    <mergeCell ref="A227:B227"/>
    <mergeCell ref="C227:K227"/>
    <mergeCell ref="A235:B235"/>
    <mergeCell ref="C194:L194"/>
    <mergeCell ref="C195:L195"/>
    <mergeCell ref="C196:L196"/>
    <mergeCell ref="C197:L197"/>
    <mergeCell ref="C198:L198"/>
    <mergeCell ref="A247:L247"/>
    <mergeCell ref="C189:L189"/>
    <mergeCell ref="A189:B189"/>
    <mergeCell ref="A191:B191"/>
    <mergeCell ref="C199:L199"/>
    <mergeCell ref="A194:B194"/>
    <mergeCell ref="A195:B195"/>
    <mergeCell ref="A196:B196"/>
    <mergeCell ref="A197:B197"/>
    <mergeCell ref="A198:B198"/>
    <mergeCell ref="A199:B199"/>
    <mergeCell ref="A192:B192"/>
    <mergeCell ref="A193:B193"/>
    <mergeCell ref="C191:L191"/>
    <mergeCell ref="C192:L192"/>
    <mergeCell ref="C193:L193"/>
    <mergeCell ref="A190:L190"/>
    <mergeCell ref="C186:L186"/>
    <mergeCell ref="C187:L187"/>
    <mergeCell ref="C188:L188"/>
    <mergeCell ref="A184:B184"/>
    <mergeCell ref="C185:L185"/>
    <mergeCell ref="A185:B185"/>
    <mergeCell ref="A186:B186"/>
    <mergeCell ref="A187:B187"/>
    <mergeCell ref="A188:B188"/>
    <mergeCell ref="A183:B183"/>
    <mergeCell ref="C184:L184"/>
    <mergeCell ref="C183:L183"/>
    <mergeCell ref="A175:L175"/>
    <mergeCell ref="C176:L176"/>
    <mergeCell ref="C177:L177"/>
    <mergeCell ref="C178:L178"/>
    <mergeCell ref="A176:B176"/>
    <mergeCell ref="A177:B177"/>
    <mergeCell ref="A178:B178"/>
    <mergeCell ref="C179:L179"/>
    <mergeCell ref="C180:L180"/>
    <mergeCell ref="C181:L181"/>
    <mergeCell ref="C182:L182"/>
    <mergeCell ref="A181:B181"/>
    <mergeCell ref="A182:B182"/>
    <mergeCell ref="A179:B179"/>
    <mergeCell ref="A180:B180"/>
    <mergeCell ref="A174:B174"/>
    <mergeCell ref="C174:L174"/>
    <mergeCell ref="A169:B169"/>
    <mergeCell ref="A170:B170"/>
    <mergeCell ref="A171:B171"/>
    <mergeCell ref="A172:B172"/>
    <mergeCell ref="A173:B173"/>
    <mergeCell ref="C169:L169"/>
    <mergeCell ref="C170:L170"/>
    <mergeCell ref="C171:L171"/>
    <mergeCell ref="C172:L172"/>
    <mergeCell ref="C173:L173"/>
    <mergeCell ref="A165:L165"/>
    <mergeCell ref="A164:B164"/>
    <mergeCell ref="C164:L164"/>
    <mergeCell ref="A166:B166"/>
    <mergeCell ref="A167:B167"/>
    <mergeCell ref="A168:B168"/>
    <mergeCell ref="C166:L166"/>
    <mergeCell ref="C167:L167"/>
    <mergeCell ref="C168:L168"/>
    <mergeCell ref="A159:B159"/>
    <mergeCell ref="A160:B160"/>
    <mergeCell ref="A161:B161"/>
    <mergeCell ref="A162:B162"/>
    <mergeCell ref="A163:B163"/>
    <mergeCell ref="C159:L159"/>
    <mergeCell ref="C160:L160"/>
    <mergeCell ref="C161:L161"/>
    <mergeCell ref="C162:L162"/>
    <mergeCell ref="C163:L163"/>
    <mergeCell ref="A154:B154"/>
    <mergeCell ref="A155:B155"/>
    <mergeCell ref="A156:B156"/>
    <mergeCell ref="A157:B157"/>
    <mergeCell ref="A158:B158"/>
    <mergeCell ref="C154:L154"/>
    <mergeCell ref="C155:L155"/>
    <mergeCell ref="C156:L156"/>
    <mergeCell ref="C157:L157"/>
    <mergeCell ref="C158:L158"/>
    <mergeCell ref="A151:L151"/>
    <mergeCell ref="A149:B149"/>
    <mergeCell ref="A150:B150"/>
    <mergeCell ref="C149:L149"/>
    <mergeCell ref="C150:L150"/>
    <mergeCell ref="A152:B152"/>
    <mergeCell ref="A153:B153"/>
    <mergeCell ref="C152:L152"/>
    <mergeCell ref="C143:L143"/>
    <mergeCell ref="C153:L153"/>
    <mergeCell ref="A146:B146"/>
    <mergeCell ref="A147:B147"/>
    <mergeCell ref="A148:B148"/>
    <mergeCell ref="A145:B145"/>
    <mergeCell ref="C144:L144"/>
    <mergeCell ref="C145:L145"/>
    <mergeCell ref="C146:L146"/>
    <mergeCell ref="C147:L147"/>
    <mergeCell ref="C148:L148"/>
    <mergeCell ref="A133:B133"/>
    <mergeCell ref="C129:L129"/>
    <mergeCell ref="C130:L130"/>
    <mergeCell ref="C131:L131"/>
    <mergeCell ref="C132:L132"/>
    <mergeCell ref="C133:L133"/>
    <mergeCell ref="A131:B131"/>
    <mergeCell ref="A144:B144"/>
    <mergeCell ref="A136:B136"/>
    <mergeCell ref="A141:B141"/>
    <mergeCell ref="A142:B142"/>
    <mergeCell ref="A137:B137"/>
    <mergeCell ref="A138:B138"/>
    <mergeCell ref="C134:L134"/>
    <mergeCell ref="C135:L135"/>
    <mergeCell ref="C136:L136"/>
    <mergeCell ref="C137:L137"/>
    <mergeCell ref="C138:L138"/>
    <mergeCell ref="A128:B128"/>
    <mergeCell ref="C126:L126"/>
    <mergeCell ref="C127:L127"/>
    <mergeCell ref="C128:L128"/>
    <mergeCell ref="A143:B143"/>
    <mergeCell ref="C140:L140"/>
    <mergeCell ref="C141:L141"/>
    <mergeCell ref="C142:L142"/>
    <mergeCell ref="A139:L139"/>
    <mergeCell ref="A140:B140"/>
    <mergeCell ref="A132:B132"/>
    <mergeCell ref="K113:L113"/>
    <mergeCell ref="E113:F113"/>
    <mergeCell ref="C113:D113"/>
    <mergeCell ref="G113:J113"/>
    <mergeCell ref="A121:B121"/>
    <mergeCell ref="A122:B122"/>
    <mergeCell ref="C121:L121"/>
    <mergeCell ref="A126:B126"/>
    <mergeCell ref="A127:B127"/>
    <mergeCell ref="C108:L108"/>
    <mergeCell ref="A251:L251"/>
    <mergeCell ref="A231:L231"/>
    <mergeCell ref="A232:L232"/>
    <mergeCell ref="A233:L233"/>
    <mergeCell ref="C234:K234"/>
    <mergeCell ref="C235:K235"/>
    <mergeCell ref="C124:L124"/>
    <mergeCell ref="A110:B110"/>
    <mergeCell ref="C110:L110"/>
    <mergeCell ref="A112:B112"/>
    <mergeCell ref="C112:L112"/>
    <mergeCell ref="A111:L111"/>
    <mergeCell ref="A120:B120"/>
    <mergeCell ref="C120:L120"/>
    <mergeCell ref="E116:F116"/>
    <mergeCell ref="C114:D114"/>
    <mergeCell ref="C115:D115"/>
    <mergeCell ref="C116:D116"/>
    <mergeCell ref="C117:D117"/>
    <mergeCell ref="C122:L122"/>
    <mergeCell ref="A134:B134"/>
    <mergeCell ref="G48:L48"/>
    <mergeCell ref="B54:E54"/>
    <mergeCell ref="B50:E50"/>
    <mergeCell ref="H50:K50"/>
    <mergeCell ref="B49:D49"/>
    <mergeCell ref="G54:K54"/>
    <mergeCell ref="D80:E80"/>
    <mergeCell ref="D81:E81"/>
    <mergeCell ref="A45:B45"/>
    <mergeCell ref="H45:I45"/>
    <mergeCell ref="C45:G45"/>
    <mergeCell ref="H49:J49"/>
    <mergeCell ref="J45:L45"/>
    <mergeCell ref="A46:L46"/>
    <mergeCell ref="A47:L47"/>
    <mergeCell ref="A48:F48"/>
    <mergeCell ref="B73:E73"/>
    <mergeCell ref="B55:E55"/>
    <mergeCell ref="A107:B107"/>
    <mergeCell ref="A86:C90"/>
    <mergeCell ref="D86:L90"/>
    <mergeCell ref="A91:C91"/>
    <mergeCell ref="G56:K56"/>
    <mergeCell ref="B65:E65"/>
    <mergeCell ref="B63:E63"/>
    <mergeCell ref="B56:E56"/>
    <mergeCell ref="G55:K55"/>
    <mergeCell ref="F104:G104"/>
    <mergeCell ref="K104:L104"/>
    <mergeCell ref="K101:L101"/>
    <mergeCell ref="K102:L102"/>
    <mergeCell ref="K103:L103"/>
    <mergeCell ref="G63:K63"/>
    <mergeCell ref="G65:K65"/>
    <mergeCell ref="A77:L77"/>
    <mergeCell ref="A79:L79"/>
    <mergeCell ref="F83:L83"/>
    <mergeCell ref="C102:E102"/>
    <mergeCell ref="F102:G102"/>
    <mergeCell ref="C105:E105"/>
    <mergeCell ref="F105:G105"/>
    <mergeCell ref="C103:E103"/>
    <mergeCell ref="F103:G103"/>
    <mergeCell ref="B80:C80"/>
    <mergeCell ref="B81:C81"/>
    <mergeCell ref="B82:C82"/>
    <mergeCell ref="A85:C85"/>
    <mergeCell ref="D85:L85"/>
    <mergeCell ref="D91:L91"/>
    <mergeCell ref="D83:E83"/>
    <mergeCell ref="B83:C83"/>
    <mergeCell ref="A84:C84"/>
    <mergeCell ref="D84:L84"/>
    <mergeCell ref="C104:E104"/>
    <mergeCell ref="B72:E72"/>
    <mergeCell ref="B74:E74"/>
    <mergeCell ref="G64:K64"/>
    <mergeCell ref="B64:E64"/>
    <mergeCell ref="A78:L78"/>
    <mergeCell ref="D82:E82"/>
    <mergeCell ref="F82:L82"/>
    <mergeCell ref="F81:L81"/>
    <mergeCell ref="F80:L80"/>
    <mergeCell ref="H101:J101"/>
    <mergeCell ref="H105:J105"/>
    <mergeCell ref="A92:C92"/>
    <mergeCell ref="D92:L92"/>
    <mergeCell ref="A93:C93"/>
    <mergeCell ref="D93:L93"/>
    <mergeCell ref="A94:C94"/>
    <mergeCell ref="D94:L94"/>
    <mergeCell ref="A95:C95"/>
    <mergeCell ref="K105:L105"/>
    <mergeCell ref="D95:L95"/>
    <mergeCell ref="A36:B36"/>
    <mergeCell ref="A108:B108"/>
    <mergeCell ref="A109:B109"/>
    <mergeCell ref="C99:E99"/>
    <mergeCell ref="C100:E100"/>
    <mergeCell ref="F100:G100"/>
    <mergeCell ref="K100:L100"/>
    <mergeCell ref="C101:E101"/>
    <mergeCell ref="F101:G101"/>
    <mergeCell ref="H104:J104"/>
    <mergeCell ref="A96:C96"/>
    <mergeCell ref="D96:L96"/>
    <mergeCell ref="A97:L97"/>
    <mergeCell ref="A98:L98"/>
    <mergeCell ref="K99:L99"/>
    <mergeCell ref="F99:G99"/>
    <mergeCell ref="H102:J102"/>
    <mergeCell ref="H103:J103"/>
    <mergeCell ref="H100:J100"/>
    <mergeCell ref="H38:I38"/>
    <mergeCell ref="J38:L38"/>
    <mergeCell ref="C106:L106"/>
    <mergeCell ref="C107:L107"/>
    <mergeCell ref="C42:L42"/>
    <mergeCell ref="C43:F43"/>
    <mergeCell ref="G43:I43"/>
    <mergeCell ref="J43:L43"/>
    <mergeCell ref="K44:L44"/>
    <mergeCell ref="H99:J99"/>
    <mergeCell ref="F37:H37"/>
    <mergeCell ref="I37:L37"/>
    <mergeCell ref="G40:I40"/>
    <mergeCell ref="K40:L40"/>
    <mergeCell ref="A43:B43"/>
    <mergeCell ref="A42:B42"/>
    <mergeCell ref="A41:B41"/>
    <mergeCell ref="C41:E41"/>
    <mergeCell ref="A38:B38"/>
    <mergeCell ref="C38:G38"/>
    <mergeCell ref="A30:B30"/>
    <mergeCell ref="C30:E30"/>
    <mergeCell ref="C36:E36"/>
    <mergeCell ref="A33:B33"/>
    <mergeCell ref="C33:G33"/>
    <mergeCell ref="A32:B32"/>
    <mergeCell ref="A31:B31"/>
    <mergeCell ref="C34:E34"/>
    <mergeCell ref="G34:I34"/>
    <mergeCell ref="H33:I33"/>
    <mergeCell ref="C31:E31"/>
    <mergeCell ref="F31:H31"/>
    <mergeCell ref="I31:L31"/>
    <mergeCell ref="J33:L33"/>
    <mergeCell ref="C32:E32"/>
    <mergeCell ref="F32:H32"/>
    <mergeCell ref="I32:L32"/>
    <mergeCell ref="F27:H27"/>
    <mergeCell ref="I27:L27"/>
    <mergeCell ref="J28:L28"/>
    <mergeCell ref="F30:H30"/>
    <mergeCell ref="I30:J30"/>
    <mergeCell ref="K30:L30"/>
    <mergeCell ref="C29:E29"/>
    <mergeCell ref="G29:I29"/>
    <mergeCell ref="K29:L29"/>
    <mergeCell ref="A1:L1"/>
    <mergeCell ref="A2:L2"/>
    <mergeCell ref="A3:L3"/>
    <mergeCell ref="A4:B4"/>
    <mergeCell ref="C4:L4"/>
    <mergeCell ref="C10:L10"/>
    <mergeCell ref="A5:B5"/>
    <mergeCell ref="A12:L12"/>
    <mergeCell ref="A13:B14"/>
    <mergeCell ref="C5:L5"/>
    <mergeCell ref="A6:B6"/>
    <mergeCell ref="C6:L6"/>
    <mergeCell ref="A7:B7"/>
    <mergeCell ref="C7:L7"/>
    <mergeCell ref="D14:G14"/>
    <mergeCell ref="I14:L14"/>
    <mergeCell ref="J11:L11"/>
    <mergeCell ref="A18:L18"/>
    <mergeCell ref="J8:L8"/>
    <mergeCell ref="A9:B9"/>
    <mergeCell ref="A8:B8"/>
    <mergeCell ref="C8:F8"/>
    <mergeCell ref="G8:I8"/>
    <mergeCell ref="A11:B11"/>
    <mergeCell ref="A15:B16"/>
    <mergeCell ref="C9:E9"/>
    <mergeCell ref="F9:L9"/>
    <mergeCell ref="A10:B10"/>
    <mergeCell ref="I15:L15"/>
    <mergeCell ref="C11:F11"/>
    <mergeCell ref="G11:I11"/>
    <mergeCell ref="D15:G15"/>
    <mergeCell ref="D13:G13"/>
    <mergeCell ref="I13:L13"/>
    <mergeCell ref="K24:L24"/>
    <mergeCell ref="G19:I19"/>
    <mergeCell ref="K19:L19"/>
    <mergeCell ref="A20:B20"/>
    <mergeCell ref="C20:E20"/>
    <mergeCell ref="F20:H20"/>
    <mergeCell ref="C19:E19"/>
    <mergeCell ref="A19:B19"/>
    <mergeCell ref="I20:J20"/>
    <mergeCell ref="K20:L20"/>
    <mergeCell ref="A27:B27"/>
    <mergeCell ref="J23:L23"/>
    <mergeCell ref="K35:L35"/>
    <mergeCell ref="A25:B25"/>
    <mergeCell ref="C25:E25"/>
    <mergeCell ref="F25:H25"/>
    <mergeCell ref="I25:J25"/>
    <mergeCell ref="A28:B28"/>
    <mergeCell ref="C24:E24"/>
    <mergeCell ref="G24:I24"/>
    <mergeCell ref="A22:B22"/>
    <mergeCell ref="A26:B26"/>
    <mergeCell ref="G41:I41"/>
    <mergeCell ref="J41:L41"/>
    <mergeCell ref="A24:B24"/>
    <mergeCell ref="C28:G28"/>
    <mergeCell ref="H28:I28"/>
    <mergeCell ref="A37:B37"/>
    <mergeCell ref="A35:B35"/>
    <mergeCell ref="C35:E35"/>
    <mergeCell ref="C21:E21"/>
    <mergeCell ref="F21:H21"/>
    <mergeCell ref="A44:B44"/>
    <mergeCell ref="C44:E44"/>
    <mergeCell ref="D16:G16"/>
    <mergeCell ref="I16:L16"/>
    <mergeCell ref="A17:B17"/>
    <mergeCell ref="C17:L17"/>
    <mergeCell ref="I22:L22"/>
    <mergeCell ref="H23:I23"/>
    <mergeCell ref="I21:L21"/>
    <mergeCell ref="A21:B21"/>
    <mergeCell ref="C26:E26"/>
    <mergeCell ref="F26:H26"/>
    <mergeCell ref="I26:L26"/>
    <mergeCell ref="K25:L25"/>
    <mergeCell ref="A23:B23"/>
    <mergeCell ref="C23:G23"/>
    <mergeCell ref="C22:E22"/>
    <mergeCell ref="F22:H22"/>
    <mergeCell ref="A29:B29"/>
    <mergeCell ref="A230:L230"/>
    <mergeCell ref="A211:B211"/>
    <mergeCell ref="A225:L225"/>
    <mergeCell ref="A213:B213"/>
    <mergeCell ref="C213:K213"/>
    <mergeCell ref="C40:E40"/>
    <mergeCell ref="F44:G44"/>
    <mergeCell ref="H44:I44"/>
    <mergeCell ref="A34:B34"/>
    <mergeCell ref="A241:L241"/>
    <mergeCell ref="A242:L242"/>
    <mergeCell ref="K34:L34"/>
    <mergeCell ref="F36:H36"/>
    <mergeCell ref="I36:L36"/>
    <mergeCell ref="I35:J35"/>
    <mergeCell ref="F35:H35"/>
    <mergeCell ref="A39:L39"/>
    <mergeCell ref="A40:B40"/>
    <mergeCell ref="C37:E37"/>
    <mergeCell ref="E114:F114"/>
    <mergeCell ref="E115:F115"/>
    <mergeCell ref="C27:E27"/>
    <mergeCell ref="O248:T250"/>
    <mergeCell ref="A244:L244"/>
    <mergeCell ref="O244:T244"/>
    <mergeCell ref="A245:D245"/>
    <mergeCell ref="A224:L224"/>
    <mergeCell ref="C226:K226"/>
    <mergeCell ref="A240:L240"/>
    <mergeCell ref="E117:F117"/>
    <mergeCell ref="E118:F118"/>
    <mergeCell ref="A106:B106"/>
    <mergeCell ref="A206:L206"/>
    <mergeCell ref="A207:L207"/>
    <mergeCell ref="A208:L208"/>
    <mergeCell ref="G114:J114"/>
    <mergeCell ref="G115:J115"/>
    <mergeCell ref="G116:J116"/>
    <mergeCell ref="G117:J117"/>
    <mergeCell ref="C109:L109"/>
    <mergeCell ref="A123:B123"/>
    <mergeCell ref="C123:L123"/>
    <mergeCell ref="E119:F119"/>
    <mergeCell ref="K114:L114"/>
    <mergeCell ref="A124:B124"/>
    <mergeCell ref="K115:L115"/>
    <mergeCell ref="K116:L116"/>
    <mergeCell ref="C118:D118"/>
    <mergeCell ref="C119:D119"/>
    <mergeCell ref="A273:L273"/>
    <mergeCell ref="A274:L274"/>
    <mergeCell ref="A275:L275"/>
    <mergeCell ref="A250:L250"/>
    <mergeCell ref="A272:L272"/>
    <mergeCell ref="A252:L252"/>
    <mergeCell ref="A253:L253"/>
    <mergeCell ref="A260:L260"/>
    <mergeCell ref="A262:L262"/>
    <mergeCell ref="A263:L263"/>
    <mergeCell ref="A219:B219"/>
    <mergeCell ref="C219:K219"/>
    <mergeCell ref="A214:L214"/>
    <mergeCell ref="A215:L215"/>
    <mergeCell ref="A216:L216"/>
    <mergeCell ref="A217:L217"/>
    <mergeCell ref="C218:K218"/>
    <mergeCell ref="A209:L209"/>
    <mergeCell ref="C210:K210"/>
    <mergeCell ref="C211:K211"/>
    <mergeCell ref="A125:L125"/>
    <mergeCell ref="A205:L205"/>
    <mergeCell ref="A135:B135"/>
    <mergeCell ref="A203:L203"/>
    <mergeCell ref="A204:L204"/>
    <mergeCell ref="A129:B129"/>
    <mergeCell ref="A130:B130"/>
    <mergeCell ref="O276:T276"/>
    <mergeCell ref="O280:T282"/>
    <mergeCell ref="A291:L291"/>
    <mergeCell ref="A292:L292"/>
    <mergeCell ref="A285:L285"/>
    <mergeCell ref="A286:L286"/>
    <mergeCell ref="A287:L287"/>
    <mergeCell ref="A288:L288"/>
    <mergeCell ref="A289:L289"/>
    <mergeCell ref="A290:L290"/>
    <mergeCell ref="A293:L293"/>
    <mergeCell ref="A294:L294"/>
    <mergeCell ref="A276:L276"/>
    <mergeCell ref="A277:D277"/>
    <mergeCell ref="A278:L278"/>
    <mergeCell ref="A279:L279"/>
    <mergeCell ref="A280:L280"/>
    <mergeCell ref="A281:L281"/>
    <mergeCell ref="A282:L283"/>
    <mergeCell ref="A284:L284"/>
    <mergeCell ref="O314:T316"/>
    <mergeCell ref="A315:L315"/>
    <mergeCell ref="A316:L317"/>
    <mergeCell ref="A309:L309"/>
    <mergeCell ref="A310:L310"/>
    <mergeCell ref="O310:T310"/>
    <mergeCell ref="A311:D311"/>
    <mergeCell ref="A296:L296"/>
    <mergeCell ref="A297:L297"/>
    <mergeCell ref="A298:L298"/>
    <mergeCell ref="A299:L299"/>
    <mergeCell ref="A300:L300"/>
    <mergeCell ref="A312:L312"/>
    <mergeCell ref="A301:L301"/>
    <mergeCell ref="A303:C303"/>
    <mergeCell ref="D303:H303"/>
    <mergeCell ref="I303:L303"/>
    <mergeCell ref="A324:L324"/>
    <mergeCell ref="A325:L325"/>
    <mergeCell ref="A326:L326"/>
    <mergeCell ref="A320:L320"/>
    <mergeCell ref="A321:L321"/>
    <mergeCell ref="A306:L306"/>
    <mergeCell ref="A307:L307"/>
    <mergeCell ref="A308:L308"/>
    <mergeCell ref="A313:L313"/>
    <mergeCell ref="A314:L314"/>
    <mergeCell ref="O348:T350"/>
    <mergeCell ref="A349:L349"/>
    <mergeCell ref="A350:L351"/>
    <mergeCell ref="A344:L344"/>
    <mergeCell ref="O344:T344"/>
    <mergeCell ref="A318:L318"/>
    <mergeCell ref="A319:L319"/>
    <mergeCell ref="A343:L343"/>
    <mergeCell ref="A322:L322"/>
    <mergeCell ref="A323:L323"/>
    <mergeCell ref="A327:L327"/>
    <mergeCell ref="A331:L331"/>
    <mergeCell ref="A332:L332"/>
    <mergeCell ref="I337:L337"/>
    <mergeCell ref="A328:L328"/>
    <mergeCell ref="A330:L330"/>
    <mergeCell ref="A333:L333"/>
    <mergeCell ref="A334:L334"/>
    <mergeCell ref="A335:L335"/>
    <mergeCell ref="A337:C337"/>
    <mergeCell ref="D337:H337"/>
    <mergeCell ref="A369:L369"/>
    <mergeCell ref="A361:L361"/>
    <mergeCell ref="A362:L362"/>
    <mergeCell ref="A345:D345"/>
    <mergeCell ref="A346:L346"/>
    <mergeCell ref="A347:L347"/>
    <mergeCell ref="A348:L348"/>
    <mergeCell ref="A360:L360"/>
    <mergeCell ref="O382:T384"/>
    <mergeCell ref="A383:L383"/>
    <mergeCell ref="A384:L385"/>
    <mergeCell ref="O378:T378"/>
    <mergeCell ref="A379:D379"/>
    <mergeCell ref="A380:L380"/>
    <mergeCell ref="A381:L381"/>
    <mergeCell ref="A382:L382"/>
    <mergeCell ref="A403:L403"/>
    <mergeCell ref="A405:C405"/>
    <mergeCell ref="D405:H405"/>
    <mergeCell ref="I405:L405"/>
    <mergeCell ref="A390:L390"/>
    <mergeCell ref="A391:L391"/>
    <mergeCell ref="A400:L400"/>
    <mergeCell ref="A401:L401"/>
    <mergeCell ref="M273:N274"/>
    <mergeCell ref="M77:N78"/>
    <mergeCell ref="M203:N204"/>
    <mergeCell ref="M240:N241"/>
    <mergeCell ref="A386:L386"/>
    <mergeCell ref="A378:L378"/>
    <mergeCell ref="A352:L352"/>
    <mergeCell ref="A340:L340"/>
    <mergeCell ref="A341:L341"/>
    <mergeCell ref="A342:L342"/>
    <mergeCell ref="A402:L402"/>
    <mergeCell ref="A392:L392"/>
    <mergeCell ref="A393:L393"/>
    <mergeCell ref="A394:L394"/>
    <mergeCell ref="A395:L395"/>
    <mergeCell ref="A396:L396"/>
    <mergeCell ref="A398:L398"/>
    <mergeCell ref="A399:L399"/>
    <mergeCell ref="A355:L355"/>
    <mergeCell ref="A356:L356"/>
    <mergeCell ref="A387:L387"/>
    <mergeCell ref="A388:L388"/>
    <mergeCell ref="A371:C371"/>
    <mergeCell ref="D371:H371"/>
    <mergeCell ref="A359:L359"/>
    <mergeCell ref="A367:L367"/>
    <mergeCell ref="A368:L368"/>
    <mergeCell ref="K117:L117"/>
    <mergeCell ref="K118:L118"/>
    <mergeCell ref="K119:L119"/>
    <mergeCell ref="A364:L364"/>
    <mergeCell ref="G118:J118"/>
    <mergeCell ref="G119:J119"/>
    <mergeCell ref="A353:L353"/>
    <mergeCell ref="A354:L354"/>
    <mergeCell ref="A357:L357"/>
    <mergeCell ref="A358:L358"/>
    <mergeCell ref="A365:L365"/>
    <mergeCell ref="A389:L389"/>
    <mergeCell ref="A374:L374"/>
    <mergeCell ref="A375:L375"/>
    <mergeCell ref="I371:L371"/>
    <mergeCell ref="A376:L376"/>
    <mergeCell ref="A377:L377"/>
    <mergeCell ref="A366:L366"/>
  </mergeCells>
  <phoneticPr fontId="0" type="noConversion"/>
  <conditionalFormatting sqref="C210:K210">
    <cfRule type="expression" dxfId="12" priority="26" stopIfTrue="1">
      <formula>$C$19&lt;&gt;""</formula>
    </cfRule>
  </conditionalFormatting>
  <conditionalFormatting sqref="C218:K218">
    <cfRule type="expression" dxfId="11" priority="24" stopIfTrue="1">
      <formula>$C$24&lt;&gt;""</formula>
    </cfRule>
  </conditionalFormatting>
  <conditionalFormatting sqref="C226:K226">
    <cfRule type="expression" dxfId="10" priority="21" stopIfTrue="1">
      <formula>$C$29&lt;&gt;""</formula>
    </cfRule>
  </conditionalFormatting>
  <conditionalFormatting sqref="C234:K234">
    <cfRule type="expression" dxfId="9" priority="17" stopIfTrue="1">
      <formula>$C$34&lt;&gt;""</formula>
    </cfRule>
  </conditionalFormatting>
  <conditionalFormatting sqref="G55:K55">
    <cfRule type="expression" dxfId="8" priority="16" stopIfTrue="1">
      <formula>$C$24&lt;&gt;""</formula>
    </cfRule>
  </conditionalFormatting>
  <conditionalFormatting sqref="G64:K64">
    <cfRule type="expression" dxfId="7" priority="14" stopIfTrue="1">
      <formula>$C$34&lt;&gt;""</formula>
    </cfRule>
  </conditionalFormatting>
  <conditionalFormatting sqref="B64:E64">
    <cfRule type="expression" dxfId="6" priority="13" stopIfTrue="1">
      <formula>$C$29&lt;&gt;""</formula>
    </cfRule>
  </conditionalFormatting>
  <conditionalFormatting sqref="V1:V63 V493:V495 V539:V742 V1009:V1017 V350:V364 V823:V935">
    <cfRule type="duplicateValues" dxfId="5" priority="6" stopIfTrue="1"/>
  </conditionalFormatting>
  <conditionalFormatting sqref="V365:V492">
    <cfRule type="duplicateValues" dxfId="4" priority="5" stopIfTrue="1"/>
  </conditionalFormatting>
  <conditionalFormatting sqref="V496:V538">
    <cfRule type="duplicateValues" dxfId="3" priority="4" stopIfTrue="1"/>
  </conditionalFormatting>
  <conditionalFormatting sqref="V936:V1008">
    <cfRule type="duplicateValues" dxfId="2" priority="3" stopIfTrue="1"/>
  </conditionalFormatting>
  <conditionalFormatting sqref="V64:V349">
    <cfRule type="duplicateValues" dxfId="1" priority="2" stopIfTrue="1"/>
  </conditionalFormatting>
  <conditionalFormatting sqref="V743:V822">
    <cfRule type="duplicateValues" dxfId="0" priority="1" stopIfTrue="1"/>
  </conditionalFormatting>
  <dataValidations xWindow="476" yWindow="427" count="22">
    <dataValidation allowBlank="1" promptTitle="NAPOMENA" prompt="Unjeti samo broj, npr. umjesto ZK-3459 (ili slično)  unjeti samo 3459" sqref="J8:L8"/>
    <dataValidation allowBlank="1" errorTitle="UPOZORENJE" promptTitle="NAPOMENA" prompt="Upisati samo ime katastarske općine, npr. umjesto k.o. Krapanj unjeti samo Krapanj" sqref="C8:F8"/>
    <dataValidation allowBlank="1" showErrorMessage="1" promptTitle="Napomena" prompt="Upisati poštanski broj" sqref="C9:E9"/>
    <dataValidation allowBlank="1" showErrorMessage="1" errorTitle="UPOZORENJE" promptTitle="NAPOMENA" sqref="C5:L5 C7"/>
    <dataValidation allowBlank="1" showInputMessage="1" showErrorMessage="1" errorTitle="INFO" error="Odabrati jednu od vrijednosti iz padajućeg izbornika" sqref="C4:L4"/>
    <dataValidation allowBlank="1" showInputMessage="1" showErrorMessage="1" errorTitle="Upozorenje" error="Potrebno je odabrati jednu od opcija iz padajućeg izbornika." sqref="C10:C11 D10:F10 G10:G11 H10:I10 J10:J11 K10:L10"/>
    <dataValidation allowBlank="1" promptTitle="OBAVIJEST" prompt="Odabrati iz padajućeg izbornika odgovorajuću oznaku ovlaštenja" sqref="C42:L42"/>
    <dataValidation allowBlank="1" showInputMessage="1" showErrorMessage="1" promptTitle="NAPOMENA:" prompt="Upisati poštanski broj" sqref="I20:J20 I25:J25 I30:J30 I35:J35 G41"/>
    <dataValidation allowBlank="1" showInputMessage="1" showErrorMessage="1" promptTitle="NAPOMENA" prompt="Unijeti ime fizičke, odnosno pravne osobe koja je izvršila certificiranje_x000a_" sqref="C40:E40"/>
    <dataValidation type="textLength" allowBlank="1" showInputMessage="1" showErrorMessage="1" errorTitle="UPOZORENJE" error="IBAN broj se sastoji od 19 znakova. Molimo Vas da unesete točan broj računa. Hvala" promptTitle="OBAVIJEST" prompt="IBAN broj se sastoji od 19 znakova. Molimo Vas da unesete točan broj računa. Hvala" sqref="J33:L33">
      <formula1>19</formula1>
      <formula2>19</formula2>
    </dataValidation>
    <dataValidation allowBlank="1" showInputMessage="1" showErrorMessage="1" errorTitle="UPOZORENJE" error="OIB broj sadrži 11 znakova. Molimo Vas da unesete točan OIB broj. Hvala." promptTitle="NAPOMENA" prompt="OIB sadrži 11 znakova. Molimo Vas da unesete točan OIB broj. Hvala." sqref="K40:L40"/>
    <dataValidation type="list" allowBlank="1" showInputMessage="1" showErrorMessage="1" promptTitle="NAPOMENA" prompt="Odabrati jednu od opcija iz padajućeg izbornika" sqref="G43:I43">
      <formula1>$Q$39:$Q$40</formula1>
    </dataValidation>
    <dataValidation allowBlank="1" showErrorMessage="1" promptTitle="NAPOMENA" prompt="Unjeti i me i prezime ovlaštene osobe predstavnika Pravne osobe, ili ponovno unjeti ime fizičke osobe koja je izdala certifikat" sqref="J40 J41:L41"/>
    <dataValidation allowBlank="1" showErrorMessage="1" promptTitle="NAPOMENA" prompt="Unjeti ime fizičke, odnosno pravne osobe koja je izvršila certificiranje_x000a_" sqref="C41:E41"/>
    <dataValidation type="list" allowBlank="1" showInputMessage="1" showErrorMessage="1" errorTitle="UPOZORENJE" error="Odabrati jednu od opcija iz padjućeg izbornika" promptTitle="NAPOMENA" prompt="Odabrati jednu od opcija iz padjućeg izbornika" sqref="I22:L22 I37:L37 I32:L32 I27:L27">
      <formula1>$Y$1:$Y$7</formula1>
    </dataValidation>
    <dataValidation allowBlank="1" showInputMessage="1" showErrorMessage="1" promptTitle="NAPOMENA" prompt="Unijeti ime i prezime ovlaštene osobe predstavnika Pravne osobe,  u slučaju fizičke osobe ostaviti prazno" sqref="G40:I40"/>
    <dataValidation type="list" allowBlank="1" showInputMessage="1" showErrorMessage="1" sqref="C23:G23 C45:G45 C38:G38 C33:G33 C28:G28">
      <formula1>$O$39:$O$66</formula1>
    </dataValidation>
    <dataValidation type="date" operator="greaterThan" showInputMessage="1" sqref="C17:L17">
      <formula1>42123</formula1>
    </dataValidation>
    <dataValidation type="textLength" allowBlank="1" showInputMessage="1" showErrorMessage="1" errorTitle="UPOZORENJE" error="OIB broj sadrži 11 znakova. Molimo Vas da unesete točan OIB broj. Hvala." promptTitle="NAPOMENA" prompt="OIB sadrži 11 znakova. Molimo Vas da unesete točan OIB broj. Hvala." sqref="K19:L19 K24:L24 K29:L29 K34:L34">
      <formula1>11</formula1>
      <formula2>11</formula2>
    </dataValidation>
    <dataValidation allowBlank="1" showInputMessage="1" showErrorMessage="1" promptTitle="NAPOMENA" prompt="Unijeti samo broj izrađenog certifikata" sqref="C43:F43"/>
    <dataValidation type="textLength" allowBlank="1" showInputMessage="1" showErrorMessage="1" errorTitle="UPOZORENJE" error="IBAN broj se sastoji od 19 znakova. Molimo Vas da unesete točan broj računa. Hvala" promptTitle="OBAVIJEST" prompt="IBAN se sastoji od 19 znakova. Molimo Vas da unesete točan broj računa. Hvala" sqref="J45:L45 J23:L23 J28:L28 J38:L38">
      <formula1>19</formula1>
      <formula2>19</formula2>
    </dataValidation>
    <dataValidation type="textLength" allowBlank="1" showErrorMessage="1" errorTitle="UPOZORENJE" error="OIB broj sadrži 11 znakova. Molimo Vas da unesete točan OIB broj. Hvala." promptTitle="NAPOMENA" prompt="OIB broj sadrži 11 znakova. Molimo Vas da unesete točan OIB broj. Hvala." sqref="C6:L6">
      <formula1>11</formula1>
      <formula2>11</formula2>
    </dataValidation>
  </dataValidations>
  <printOptions horizontalCentered="1"/>
  <pageMargins left="0" right="0" top="0.19685039370078741" bottom="0.19685039370078741" header="0" footer="0"/>
  <pageSetup paperSize="9" scale="69" fitToWidth="0" fitToHeight="0" orientation="portrait" r:id="rId1"/>
  <rowBreaks count="19" manualBreakCount="19">
    <brk id="38" max="11" man="1"/>
    <brk id="76" max="11" man="1"/>
    <brk id="96" max="11" man="1"/>
    <brk id="110" max="11" man="1"/>
    <brk id="138" max="11" man="1"/>
    <brk id="164" max="11" man="1"/>
    <brk id="189" max="11" man="1"/>
    <brk id="202" max="11" man="1"/>
    <brk id="238" max="11" man="1"/>
    <brk id="239" max="11" man="1"/>
    <brk id="260" max="11" man="1"/>
    <brk id="271" max="11" man="1"/>
    <brk id="294" max="11" man="1"/>
    <brk id="305" max="11" man="1"/>
    <brk id="328" max="11" man="1"/>
    <brk id="339" max="11" man="1"/>
    <brk id="362" max="11" man="1"/>
    <brk id="373" max="11" man="1"/>
    <brk id="396" max="11" man="1"/>
  </rowBreaks>
  <drawing r:id="rId2"/>
  <legacyDrawing r:id="rId3"/>
</worksheet>
</file>

<file path=xl/worksheets/sheet5.xml><?xml version="1.0" encoding="utf-8"?>
<worksheet xmlns="http://schemas.openxmlformats.org/spreadsheetml/2006/main" xmlns:r="http://schemas.openxmlformats.org/officeDocument/2006/relationships">
  <sheetPr codeName="List4"/>
  <dimension ref="A1:P33"/>
  <sheetViews>
    <sheetView view="pageBreakPreview" zoomScale="80" zoomScaleNormal="80" zoomScaleSheetLayoutView="80" workbookViewId="0">
      <pane ySplit="2" topLeftCell="A3" activePane="bottomLeft" state="frozen"/>
      <selection pane="bottomLeft" activeCell="B6" sqref="B6:K6"/>
    </sheetView>
  </sheetViews>
  <sheetFormatPr defaultRowHeight="15"/>
  <cols>
    <col min="1" max="1" width="15.85546875" style="39" customWidth="1"/>
    <col min="2" max="2" width="13" style="39" customWidth="1"/>
    <col min="3" max="3" width="4.85546875" style="39" customWidth="1"/>
    <col min="4" max="4" width="14" style="39" customWidth="1"/>
    <col min="5" max="5" width="13" style="39" customWidth="1"/>
    <col min="6" max="6" width="12.5703125" style="39" customWidth="1"/>
    <col min="7" max="7" width="9.140625" style="39"/>
    <col min="8" max="8" width="5.140625" style="39" customWidth="1"/>
    <col min="9" max="9" width="9.140625" style="39"/>
    <col min="10" max="10" width="13.140625" style="39" customWidth="1"/>
    <col min="11" max="11" width="10.5703125" style="39" customWidth="1"/>
    <col min="12" max="12" width="13" style="39" customWidth="1"/>
    <col min="13" max="13" width="9.85546875" style="38" customWidth="1"/>
    <col min="14" max="14" width="14.5703125" style="38" bestFit="1" customWidth="1"/>
    <col min="15" max="15" width="9.140625" style="39"/>
    <col min="16" max="16" width="14.7109375" style="39" hidden="1" customWidth="1"/>
    <col min="17" max="16384" width="9.140625" style="39"/>
  </cols>
  <sheetData>
    <row r="1" spans="1:16" ht="65.099999999999994" customHeight="1" thickBot="1">
      <c r="A1" s="297" t="s">
        <v>1975</v>
      </c>
      <c r="B1" s="298"/>
      <c r="C1" s="298"/>
      <c r="D1" s="298"/>
      <c r="E1" s="298"/>
      <c r="F1" s="298"/>
      <c r="G1" s="298"/>
      <c r="H1" s="298"/>
      <c r="I1" s="298"/>
      <c r="J1" s="298"/>
      <c r="K1" s="298"/>
      <c r="L1" s="299"/>
    </row>
    <row r="2" spans="1:16" ht="45" customHeight="1">
      <c r="A2" s="650" t="s">
        <v>1977</v>
      </c>
      <c r="B2" s="651"/>
      <c r="C2" s="651"/>
      <c r="D2" s="651"/>
      <c r="E2" s="651"/>
      <c r="F2" s="651"/>
      <c r="G2" s="651"/>
      <c r="H2" s="651"/>
      <c r="I2" s="651"/>
      <c r="J2" s="651"/>
      <c r="K2" s="651"/>
      <c r="L2" s="652"/>
      <c r="N2" s="40"/>
      <c r="P2" s="41">
        <f ca="1">'PRIJAVNI OBRAZAC'!C4</f>
        <v>0</v>
      </c>
    </row>
    <row r="3" spans="1:16" ht="36.75" customHeight="1">
      <c r="A3" s="109"/>
      <c r="B3" s="110"/>
      <c r="C3" s="110"/>
      <c r="D3" s="110"/>
      <c r="E3" s="110"/>
      <c r="F3" s="110"/>
      <c r="G3" s="110"/>
      <c r="H3" s="110"/>
      <c r="I3" s="110"/>
      <c r="J3" s="110"/>
      <c r="K3" s="110"/>
      <c r="L3" s="111"/>
      <c r="N3" s="40"/>
      <c r="P3" s="41"/>
    </row>
    <row r="4" spans="1:16" ht="50.1" customHeight="1">
      <c r="A4" s="653" t="str">
        <f>"Podnositelj prijave "&amp;P2&amp;" "&amp;P4&amp;" (OIB:"&amp;P5&amp;") obiteljska kuća, katastarska općina "&amp;P6&amp;", broj zemljoknjižnog uloška "&amp;P7&amp;":"</f>
        <v>Podnositelj prijave 0 0 (OIB:0) obiteljska kuća, katastarska općina 0, broj zemljoknjižnog uloška 0:</v>
      </c>
      <c r="B4" s="654"/>
      <c r="C4" s="654"/>
      <c r="D4" s="654"/>
      <c r="E4" s="654"/>
      <c r="F4" s="654"/>
      <c r="G4" s="654"/>
      <c r="H4" s="654"/>
      <c r="I4" s="654"/>
      <c r="J4" s="654"/>
      <c r="K4" s="654"/>
      <c r="L4" s="655"/>
      <c r="N4" s="40"/>
      <c r="P4" s="41">
        <f ca="1">'PRIJAVNI OBRAZAC'!C5</f>
        <v>0</v>
      </c>
    </row>
    <row r="5" spans="1:16" ht="98.25" customHeight="1">
      <c r="A5" s="656" t="s">
        <v>1988</v>
      </c>
      <c r="B5" s="657"/>
      <c r="C5" s="657"/>
      <c r="D5" s="657"/>
      <c r="E5" s="657"/>
      <c r="F5" s="657"/>
      <c r="G5" s="657"/>
      <c r="H5" s="657"/>
      <c r="I5" s="657"/>
      <c r="J5" s="657"/>
      <c r="K5" s="657"/>
      <c r="L5" s="658"/>
      <c r="N5" s="40"/>
      <c r="P5" s="41">
        <f ca="1">'PRIJAVNI OBRAZAC'!C6</f>
        <v>0</v>
      </c>
    </row>
    <row r="6" spans="1:16" ht="39.950000000000003" customHeight="1">
      <c r="A6" s="52" t="s">
        <v>1987</v>
      </c>
      <c r="B6" s="659"/>
      <c r="C6" s="659"/>
      <c r="D6" s="659"/>
      <c r="E6" s="659"/>
      <c r="F6" s="659"/>
      <c r="G6" s="659"/>
      <c r="H6" s="659"/>
      <c r="I6" s="659"/>
      <c r="J6" s="659"/>
      <c r="K6" s="659"/>
      <c r="L6" s="43" t="s">
        <v>1989</v>
      </c>
      <c r="N6" s="44"/>
      <c r="P6" s="41">
        <f ca="1">'PRIJAVNI OBRAZAC'!C8</f>
        <v>0</v>
      </c>
    </row>
    <row r="7" spans="1:16" ht="30" customHeight="1">
      <c r="A7" s="42"/>
      <c r="B7" s="28"/>
      <c r="C7" s="28"/>
      <c r="D7" s="28"/>
      <c r="E7" s="28"/>
      <c r="F7" s="28"/>
      <c r="G7" s="28"/>
      <c r="H7" s="28"/>
      <c r="I7" s="28"/>
      <c r="J7" s="28"/>
      <c r="K7" s="28"/>
      <c r="L7" s="43"/>
      <c r="N7" s="44"/>
      <c r="P7" s="41">
        <f ca="1">'PRIJAVNI OBRAZAC'!I8</f>
        <v>0</v>
      </c>
    </row>
    <row r="8" spans="1:16" ht="30" customHeight="1">
      <c r="A8" s="660"/>
      <c r="B8" s="661"/>
      <c r="C8" s="662"/>
      <c r="D8" s="662"/>
      <c r="E8" s="662"/>
      <c r="F8" s="662"/>
      <c r="G8" s="662"/>
      <c r="H8" s="662"/>
      <c r="I8" s="662"/>
      <c r="J8" s="662"/>
      <c r="K8" s="662"/>
      <c r="L8" s="43"/>
      <c r="N8" s="44"/>
    </row>
    <row r="9" spans="1:16" ht="30" customHeight="1">
      <c r="A9" s="42"/>
      <c r="B9" s="28"/>
      <c r="C9" s="28"/>
      <c r="D9" s="28"/>
      <c r="E9" s="28"/>
      <c r="F9" s="28"/>
      <c r="G9" s="28"/>
      <c r="H9" s="28"/>
      <c r="I9" s="28"/>
      <c r="J9" s="28"/>
      <c r="K9" s="28"/>
      <c r="L9" s="43"/>
      <c r="N9" s="44"/>
    </row>
    <row r="10" spans="1:16" ht="30" customHeight="1">
      <c r="A10" s="42"/>
      <c r="B10" s="28"/>
      <c r="C10" s="28"/>
      <c r="D10" s="28"/>
      <c r="E10" s="28"/>
      <c r="F10" s="28"/>
      <c r="G10" s="28"/>
      <c r="H10" s="28"/>
      <c r="I10" s="28"/>
      <c r="J10" s="28"/>
      <c r="K10" s="28"/>
      <c r="L10" s="43"/>
      <c r="N10" s="44"/>
    </row>
    <row r="11" spans="1:16" ht="30" customHeight="1">
      <c r="A11" s="660"/>
      <c r="B11" s="661"/>
      <c r="C11" s="662"/>
      <c r="D11" s="662"/>
      <c r="E11" s="662"/>
      <c r="F11" s="662"/>
      <c r="G11" s="662"/>
      <c r="H11" s="662"/>
      <c r="I11" s="662"/>
      <c r="J11" s="662"/>
      <c r="K11" s="662"/>
      <c r="L11" s="43"/>
      <c r="N11" s="44"/>
    </row>
    <row r="12" spans="1:16" ht="30" customHeight="1">
      <c r="A12" s="52" t="s">
        <v>1891</v>
      </c>
      <c r="B12" s="28"/>
      <c r="C12" s="663" t="str">
        <f ca="1">'PRIJAVNI OBRAZAC'!B27</f>
        <v>,</v>
      </c>
      <c r="D12" s="663"/>
      <c r="E12" s="663"/>
      <c r="F12" s="174">
        <f ca="1">TODAY()</f>
        <v>42128</v>
      </c>
      <c r="G12" s="175"/>
      <c r="H12" s="175"/>
      <c r="I12" s="175"/>
      <c r="J12" s="175"/>
      <c r="K12" s="175"/>
      <c r="L12" s="43"/>
      <c r="N12" s="44"/>
    </row>
    <row r="13" spans="1:16" ht="30" customHeight="1">
      <c r="A13" s="42"/>
      <c r="B13" s="28"/>
      <c r="C13" s="665" t="s">
        <v>1923</v>
      </c>
      <c r="D13" s="665"/>
      <c r="E13" s="665"/>
      <c r="F13" s="665"/>
      <c r="G13" s="665"/>
      <c r="H13" s="665"/>
      <c r="I13" s="665"/>
      <c r="J13" s="665"/>
      <c r="K13" s="665"/>
      <c r="L13" s="43"/>
      <c r="N13" s="44"/>
    </row>
    <row r="14" spans="1:16" ht="30" customHeight="1">
      <c r="A14" s="660"/>
      <c r="B14" s="661"/>
      <c r="C14" s="664"/>
      <c r="D14" s="664"/>
      <c r="E14" s="664"/>
      <c r="F14" s="664"/>
      <c r="G14" s="664"/>
      <c r="H14" s="664"/>
      <c r="I14" s="664"/>
      <c r="J14" s="664"/>
      <c r="K14" s="664"/>
      <c r="L14" s="43"/>
      <c r="N14" s="44"/>
    </row>
    <row r="15" spans="1:16" ht="30" customHeight="1">
      <c r="A15" s="42"/>
      <c r="B15" s="28"/>
      <c r="C15" s="28"/>
      <c r="D15" s="28"/>
      <c r="E15" s="28"/>
      <c r="F15" s="28"/>
      <c r="G15" s="28"/>
      <c r="H15" s="28"/>
      <c r="I15" s="28"/>
      <c r="J15" s="28"/>
      <c r="K15" s="28"/>
      <c r="L15" s="43"/>
      <c r="N15" s="44"/>
    </row>
    <row r="16" spans="1:16" ht="30" customHeight="1">
      <c r="A16" s="42"/>
      <c r="B16" s="28"/>
      <c r="C16" s="28"/>
      <c r="D16" s="28"/>
      <c r="E16" s="28"/>
      <c r="F16" s="28"/>
      <c r="G16" s="28"/>
      <c r="H16" s="28"/>
      <c r="I16" s="28"/>
      <c r="J16" s="28"/>
      <c r="K16" s="28"/>
      <c r="L16" s="43"/>
      <c r="N16" s="44"/>
    </row>
    <row r="17" spans="1:14" ht="30" customHeight="1">
      <c r="A17" s="660"/>
      <c r="B17" s="661"/>
      <c r="C17" s="662"/>
      <c r="D17" s="662"/>
      <c r="E17" s="662"/>
      <c r="F17" s="662"/>
      <c r="G17" s="662"/>
      <c r="H17" s="662"/>
      <c r="I17" s="662"/>
      <c r="J17" s="662"/>
      <c r="K17" s="662"/>
      <c r="L17" s="43"/>
      <c r="N17" s="44"/>
    </row>
    <row r="18" spans="1:14" ht="30" customHeight="1">
      <c r="A18" s="42"/>
      <c r="B18" s="28"/>
      <c r="C18" s="28"/>
      <c r="D18" s="28"/>
      <c r="E18" s="28"/>
      <c r="F18" s="28"/>
      <c r="G18" s="28"/>
      <c r="H18" s="28"/>
      <c r="I18" s="28"/>
      <c r="J18" s="28"/>
      <c r="K18" s="28"/>
      <c r="L18" s="43"/>
      <c r="N18" s="44"/>
    </row>
    <row r="19" spans="1:14" ht="30" customHeight="1">
      <c r="A19" s="42"/>
      <c r="B19" s="28"/>
      <c r="C19" s="28"/>
      <c r="D19" s="28"/>
      <c r="E19" s="28"/>
      <c r="F19" s="28"/>
      <c r="G19" s="28"/>
      <c r="H19" s="28"/>
      <c r="I19" s="28"/>
      <c r="J19" s="28"/>
      <c r="K19" s="28"/>
      <c r="L19" s="43"/>
      <c r="N19" s="44"/>
    </row>
    <row r="20" spans="1:14" ht="30" customHeight="1">
      <c r="A20" s="660"/>
      <c r="B20" s="661"/>
      <c r="C20" s="662"/>
      <c r="D20" s="662"/>
      <c r="E20" s="662"/>
      <c r="F20" s="662"/>
      <c r="G20" s="662"/>
      <c r="H20" s="662"/>
      <c r="I20" s="662"/>
      <c r="J20" s="662"/>
      <c r="K20" s="662"/>
      <c r="L20" s="43"/>
      <c r="N20" s="44"/>
    </row>
    <row r="21" spans="1:14" ht="30" customHeight="1">
      <c r="A21" s="42"/>
      <c r="B21" s="28"/>
      <c r="C21" s="28"/>
      <c r="D21" s="28"/>
      <c r="E21" s="28"/>
      <c r="F21" s="28"/>
      <c r="G21" s="28"/>
      <c r="H21" s="28"/>
      <c r="I21" s="28"/>
      <c r="J21" s="28"/>
      <c r="K21" s="28"/>
      <c r="L21" s="43"/>
      <c r="N21" s="44"/>
    </row>
    <row r="22" spans="1:14" ht="30" customHeight="1">
      <c r="A22" s="42"/>
      <c r="B22" s="28"/>
      <c r="C22" s="28"/>
      <c r="D22" s="28"/>
      <c r="E22" s="28"/>
      <c r="F22" s="28"/>
      <c r="G22" s="28"/>
      <c r="H22" s="28"/>
      <c r="I22" s="28"/>
      <c r="J22" s="28"/>
      <c r="K22" s="28"/>
      <c r="L22" s="43"/>
      <c r="N22" s="44"/>
    </row>
    <row r="23" spans="1:14" ht="30" customHeight="1">
      <c r="A23" s="660"/>
      <c r="B23" s="661"/>
      <c r="C23" s="662"/>
      <c r="D23" s="662"/>
      <c r="E23" s="662"/>
      <c r="F23" s="662"/>
      <c r="G23" s="662"/>
      <c r="H23" s="662"/>
      <c r="I23" s="662"/>
      <c r="J23" s="662"/>
      <c r="K23" s="662"/>
      <c r="L23" s="43"/>
      <c r="N23" s="44"/>
    </row>
    <row r="24" spans="1:14" ht="30" customHeight="1">
      <c r="A24" s="42"/>
      <c r="B24" s="28"/>
      <c r="C24" s="28"/>
      <c r="D24" s="28"/>
      <c r="E24" s="28"/>
      <c r="F24" s="28"/>
      <c r="G24" s="28"/>
      <c r="H24" s="28"/>
      <c r="I24" s="28"/>
      <c r="J24" s="28"/>
      <c r="K24" s="28"/>
      <c r="L24" s="43"/>
      <c r="N24" s="44"/>
    </row>
    <row r="25" spans="1:14" ht="30" customHeight="1">
      <c r="A25" s="42"/>
      <c r="B25" s="28"/>
      <c r="C25" s="28"/>
      <c r="D25" s="28"/>
      <c r="E25" s="28"/>
      <c r="F25" s="28"/>
      <c r="G25" s="28"/>
      <c r="H25" s="28"/>
      <c r="I25" s="28"/>
      <c r="J25" s="28"/>
      <c r="K25" s="28"/>
      <c r="L25" s="43"/>
      <c r="N25" s="44"/>
    </row>
    <row r="26" spans="1:14" ht="30" customHeight="1">
      <c r="A26" s="660"/>
      <c r="B26" s="661"/>
      <c r="C26" s="662"/>
      <c r="D26" s="662"/>
      <c r="E26" s="662"/>
      <c r="F26" s="662"/>
      <c r="G26" s="662"/>
      <c r="H26" s="662"/>
      <c r="I26" s="662"/>
      <c r="J26" s="662"/>
      <c r="K26" s="662"/>
      <c r="L26" s="43"/>
      <c r="N26" s="44"/>
    </row>
    <row r="27" spans="1:14" ht="30" customHeight="1">
      <c r="A27" s="42"/>
      <c r="B27" s="28"/>
      <c r="C27" s="28"/>
      <c r="D27" s="28"/>
      <c r="E27" s="28"/>
      <c r="F27" s="28"/>
      <c r="G27" s="28"/>
      <c r="H27" s="28"/>
      <c r="I27" s="28"/>
      <c r="J27" s="28"/>
      <c r="K27" s="28"/>
      <c r="L27" s="43"/>
      <c r="N27" s="44"/>
    </row>
    <row r="28" spans="1:14" ht="30" customHeight="1">
      <c r="A28" s="42"/>
      <c r="B28" s="28"/>
      <c r="C28" s="28"/>
      <c r="D28" s="28"/>
      <c r="E28" s="28"/>
      <c r="F28" s="28"/>
      <c r="G28" s="28"/>
      <c r="H28" s="28"/>
      <c r="I28" s="28"/>
      <c r="J28" s="28"/>
      <c r="K28" s="28"/>
      <c r="L28" s="43"/>
      <c r="N28" s="44"/>
    </row>
    <row r="29" spans="1:14" ht="30" customHeight="1">
      <c r="A29" s="660"/>
      <c r="B29" s="661"/>
      <c r="C29" s="662"/>
      <c r="D29" s="662"/>
      <c r="E29" s="662"/>
      <c r="F29" s="662"/>
      <c r="G29" s="662"/>
      <c r="H29" s="662"/>
      <c r="I29" s="662"/>
      <c r="J29" s="662"/>
      <c r="K29" s="662"/>
      <c r="L29" s="43"/>
      <c r="N29" s="44"/>
    </row>
    <row r="30" spans="1:14" ht="30" customHeight="1">
      <c r="A30" s="42"/>
      <c r="B30" s="28"/>
      <c r="C30" s="28"/>
      <c r="D30" s="28"/>
      <c r="E30" s="28"/>
      <c r="F30" s="28"/>
      <c r="G30" s="28"/>
      <c r="H30" s="28"/>
      <c r="I30" s="28"/>
      <c r="J30" s="28"/>
      <c r="K30" s="28"/>
      <c r="L30" s="43"/>
      <c r="N30" s="44"/>
    </row>
    <row r="31" spans="1:14">
      <c r="A31" s="42"/>
      <c r="B31" s="28"/>
      <c r="C31" s="28"/>
      <c r="D31" s="28"/>
      <c r="E31" s="28"/>
      <c r="F31" s="28"/>
      <c r="G31" s="28"/>
      <c r="H31" s="28"/>
      <c r="I31" s="28"/>
      <c r="J31" s="28"/>
      <c r="K31" s="28"/>
      <c r="L31" s="43"/>
    </row>
    <row r="32" spans="1:14" ht="30" customHeight="1">
      <c r="A32" s="42"/>
      <c r="B32" s="28"/>
      <c r="C32" s="28"/>
      <c r="D32" s="28"/>
      <c r="E32" s="28"/>
      <c r="F32" s="28"/>
      <c r="G32" s="28"/>
      <c r="H32" s="28"/>
      <c r="I32" s="28"/>
      <c r="J32" s="28"/>
      <c r="K32" s="28"/>
      <c r="L32" s="43"/>
      <c r="N32" s="44"/>
    </row>
    <row r="33" spans="1:14" ht="30" customHeight="1" thickBot="1">
      <c r="A33" s="666"/>
      <c r="B33" s="667"/>
      <c r="C33" s="668"/>
      <c r="D33" s="668"/>
      <c r="E33" s="668"/>
      <c r="F33" s="668"/>
      <c r="G33" s="668"/>
      <c r="H33" s="668"/>
      <c r="I33" s="668"/>
      <c r="J33" s="668"/>
      <c r="K33" s="668"/>
      <c r="L33" s="47"/>
      <c r="N33" s="44"/>
    </row>
  </sheetData>
  <sheetProtection password="D04F" sheet="1" objects="1" scenarios="1" selectLockedCells="1"/>
  <mergeCells count="25">
    <mergeCell ref="A17:B17"/>
    <mergeCell ref="C17:K17"/>
    <mergeCell ref="A29:B29"/>
    <mergeCell ref="C29:K29"/>
    <mergeCell ref="A33:B33"/>
    <mergeCell ref="C33:K33"/>
    <mergeCell ref="A20:B20"/>
    <mergeCell ref="C20:K20"/>
    <mergeCell ref="A23:B23"/>
    <mergeCell ref="C23:K23"/>
    <mergeCell ref="A26:B26"/>
    <mergeCell ref="C26:K26"/>
    <mergeCell ref="C12:E12"/>
    <mergeCell ref="A8:B8"/>
    <mergeCell ref="A14:B14"/>
    <mergeCell ref="C14:K14"/>
    <mergeCell ref="C8:K8"/>
    <mergeCell ref="C13:K13"/>
    <mergeCell ref="A1:L1"/>
    <mergeCell ref="A2:L2"/>
    <mergeCell ref="A4:L4"/>
    <mergeCell ref="A5:L5"/>
    <mergeCell ref="B6:K6"/>
    <mergeCell ref="A11:B11"/>
    <mergeCell ref="C11:K11"/>
  </mergeCells>
  <phoneticPr fontId="0" type="noConversion"/>
  <printOptions horizontalCentered="1"/>
  <pageMargins left="0" right="0" top="0.19685039370078741" bottom="0.19685039370078741" header="0" footer="0"/>
  <pageSetup paperSize="9" scale="73"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UPUTE</vt:lpstr>
      <vt:lpstr>PRIJAVNI OBRAZAC</vt:lpstr>
      <vt:lpstr>UPUTE ISPLATA</vt:lpstr>
      <vt:lpstr>ZAHTJEV ZA ISPLATU</vt:lpstr>
      <vt:lpstr>IZJAVA O ODUSTAJANJU</vt:lpstr>
      <vt:lpstr>'IZJAVA O ODUSTAJANJU'!Print_Area</vt:lpstr>
      <vt:lpstr>'PRIJAVNI OBRAZAC'!Print_Area</vt:lpstr>
      <vt:lpstr>UPUTE!Print_Area</vt:lpstr>
      <vt:lpstr>'UPUTE ISPLATA'!Print_Area</vt:lpstr>
      <vt:lpstr>'ZAHTJEV ZA ISPLATU'!Print_Area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icutic</dc:creator>
  <cp:lastModifiedBy>Zvonimir</cp:lastModifiedBy>
  <cp:lastPrinted>2015-04-29T18:24:38Z</cp:lastPrinted>
  <dcterms:created xsi:type="dcterms:W3CDTF">2015-01-22T09:08:44Z</dcterms:created>
  <dcterms:modified xsi:type="dcterms:W3CDTF">2015-05-04T06:27:24Z</dcterms:modified>
</cp:coreProperties>
</file>