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omredar\Desktop\Financijski izvještaji\2023\01.-12.2023\"/>
    </mc:Choice>
  </mc:AlternateContent>
  <xr:revisionPtr revIDLastSave="0" documentId="13_ncr:1_{0E2A57E7-A5BF-4B48-B891-CECB85D98A2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F307" i="9"/>
  <c r="H306" i="9"/>
  <c r="G306" i="9"/>
  <c r="F306" i="9"/>
  <c r="E306" i="9"/>
  <c r="B306" i="9" s="1"/>
  <c r="H305" i="9"/>
  <c r="G305" i="9"/>
  <c r="E305" i="9" s="1"/>
  <c r="B305" i="9" s="1"/>
  <c r="F305" i="9"/>
  <c r="H304" i="9"/>
  <c r="G304" i="9"/>
  <c r="E304" i="9" s="1"/>
  <c r="B304" i="9" s="1"/>
  <c r="F304" i="9"/>
  <c r="H303" i="9"/>
  <c r="E303" i="9" s="1"/>
  <c r="B303" i="9" s="1"/>
  <c r="G303" i="9"/>
  <c r="F303" i="9"/>
  <c r="H302" i="9"/>
  <c r="G302" i="9"/>
  <c r="F302" i="9"/>
  <c r="H301" i="9"/>
  <c r="E301" i="9" s="1"/>
  <c r="B301" i="9" s="1"/>
  <c r="G301" i="9"/>
  <c r="F301" i="9"/>
  <c r="H300" i="9"/>
  <c r="E300" i="9" s="1"/>
  <c r="B300" i="9" s="1"/>
  <c r="G300" i="9"/>
  <c r="F300" i="9"/>
  <c r="H299" i="9"/>
  <c r="G299" i="9"/>
  <c r="F299" i="9"/>
  <c r="E299" i="9"/>
  <c r="B299" i="9" s="1"/>
  <c r="H298" i="9"/>
  <c r="G298" i="9"/>
  <c r="E298" i="9" s="1"/>
  <c r="B298" i="9" s="1"/>
  <c r="F298" i="9"/>
  <c r="H297" i="9"/>
  <c r="G297" i="9"/>
  <c r="F297" i="9"/>
  <c r="H296" i="9"/>
  <c r="E296" i="9" s="1"/>
  <c r="B296" i="9" s="1"/>
  <c r="G296" i="9"/>
  <c r="F296" i="9"/>
  <c r="H295" i="9"/>
  <c r="E295" i="9" s="1"/>
  <c r="B295" i="9" s="1"/>
  <c r="G295" i="9"/>
  <c r="F295" i="9"/>
  <c r="H294" i="9"/>
  <c r="G294" i="9"/>
  <c r="E294" i="9" s="1"/>
  <c r="B294" i="9" s="1"/>
  <c r="F294" i="9"/>
  <c r="H293" i="9"/>
  <c r="G293" i="9"/>
  <c r="F293" i="9"/>
  <c r="H292" i="9"/>
  <c r="G292" i="9"/>
  <c r="F292" i="9"/>
  <c r="H291" i="9"/>
  <c r="G291" i="9"/>
  <c r="F291" i="9"/>
  <c r="E291" i="9"/>
  <c r="B291" i="9" s="1"/>
  <c r="F290" i="9"/>
  <c r="F289" i="9"/>
  <c r="H288" i="9"/>
  <c r="G288" i="9"/>
  <c r="F288" i="9"/>
  <c r="E288" i="9"/>
  <c r="B288" i="9" s="1"/>
  <c r="H287" i="9"/>
  <c r="E287" i="9" s="1"/>
  <c r="G287" i="9"/>
  <c r="F287" i="9"/>
  <c r="H286" i="9"/>
  <c r="G286" i="9"/>
  <c r="F286" i="9"/>
  <c r="H285" i="9"/>
  <c r="G285" i="9"/>
  <c r="E285" i="9" s="1"/>
  <c r="B285" i="9" s="1"/>
  <c r="F285" i="9"/>
  <c r="F284" i="9"/>
  <c r="H283" i="9"/>
  <c r="E283" i="9" s="1"/>
  <c r="B283" i="9" s="1"/>
  <c r="G283" i="9"/>
  <c r="F283" i="9"/>
  <c r="H282" i="9"/>
  <c r="G282" i="9"/>
  <c r="E282" i="9" s="1"/>
  <c r="F282" i="9"/>
  <c r="H281" i="9"/>
  <c r="G281" i="9"/>
  <c r="F281" i="9"/>
  <c r="F280" i="9"/>
  <c r="F279" i="9"/>
  <c r="F278" i="9"/>
  <c r="F277" i="9"/>
  <c r="F276" i="9"/>
  <c r="L275" i="9"/>
  <c r="F275" i="9" s="1"/>
  <c r="H275" i="9"/>
  <c r="F274" i="9"/>
  <c r="I273" i="9"/>
  <c r="E273" i="9" s="1"/>
  <c r="B273" i="9" s="1"/>
  <c r="H273" i="9"/>
  <c r="F273" i="9"/>
  <c r="E272" i="9"/>
  <c r="M271" i="9"/>
  <c r="L271" i="9"/>
  <c r="E271" i="9"/>
  <c r="M270" i="9"/>
  <c r="L270" i="9"/>
  <c r="E270" i="9"/>
  <c r="M269" i="9"/>
  <c r="L269" i="9"/>
  <c r="F269" i="9"/>
  <c r="E269" i="9"/>
  <c r="M268" i="9"/>
  <c r="L268" i="9"/>
  <c r="F268" i="9" s="1"/>
  <c r="E268" i="9"/>
  <c r="M267" i="9"/>
  <c r="L267" i="9"/>
  <c r="E267" i="9"/>
  <c r="M266" i="9"/>
  <c r="L266" i="9"/>
  <c r="E266" i="9"/>
  <c r="M265" i="9"/>
  <c r="L265" i="9"/>
  <c r="F265" i="9"/>
  <c r="E265" i="9"/>
  <c r="M264" i="9"/>
  <c r="L264" i="9"/>
  <c r="F264" i="9" s="1"/>
  <c r="E264" i="9"/>
  <c r="M263" i="9"/>
  <c r="L263" i="9"/>
  <c r="E263" i="9"/>
  <c r="M262" i="9"/>
  <c r="L262" i="9"/>
  <c r="E262" i="9"/>
  <c r="M261" i="9"/>
  <c r="L261" i="9"/>
  <c r="F261" i="9"/>
  <c r="E261" i="9"/>
  <c r="M260" i="9"/>
  <c r="L260" i="9"/>
  <c r="F260" i="9" s="1"/>
  <c r="E260" i="9"/>
  <c r="M259" i="9"/>
  <c r="L259" i="9"/>
  <c r="E259" i="9"/>
  <c r="M258" i="9"/>
  <c r="L258" i="9"/>
  <c r="E258" i="9"/>
  <c r="M257" i="9"/>
  <c r="L257" i="9"/>
  <c r="F257" i="9"/>
  <c r="E257" i="9"/>
  <c r="M256" i="9"/>
  <c r="L256" i="9"/>
  <c r="F256" i="9" s="1"/>
  <c r="E256" i="9"/>
  <c r="M255" i="9"/>
  <c r="L255" i="9"/>
  <c r="E255" i="9"/>
  <c r="M254" i="9"/>
  <c r="L254" i="9"/>
  <c r="E254" i="9"/>
  <c r="M253" i="9"/>
  <c r="L253" i="9"/>
  <c r="F253" i="9"/>
  <c r="E253" i="9"/>
  <c r="B253" i="9" s="1"/>
  <c r="M252" i="9"/>
  <c r="L252" i="9"/>
  <c r="F252" i="9" s="1"/>
  <c r="E252" i="9"/>
  <c r="M251" i="9"/>
  <c r="L251" i="9"/>
  <c r="E251" i="9"/>
  <c r="M250" i="9"/>
  <c r="L250" i="9"/>
  <c r="E250" i="9"/>
  <c r="M249" i="9"/>
  <c r="L249" i="9"/>
  <c r="F249" i="9"/>
  <c r="E249" i="9"/>
  <c r="B249" i="9" s="1"/>
  <c r="M248" i="9"/>
  <c r="L248" i="9"/>
  <c r="F248" i="9" s="1"/>
  <c r="B248" i="9" s="1"/>
  <c r="E248" i="9"/>
  <c r="M247" i="9"/>
  <c r="L247" i="9"/>
  <c r="E247" i="9"/>
  <c r="M246" i="9"/>
  <c r="F246" i="9" s="1"/>
  <c r="B246" i="9" s="1"/>
  <c r="L246" i="9"/>
  <c r="E246" i="9"/>
  <c r="M245" i="9"/>
  <c r="L245" i="9"/>
  <c r="F245" i="9"/>
  <c r="E245" i="9"/>
  <c r="B245" i="9" s="1"/>
  <c r="M244" i="9"/>
  <c r="L244" i="9"/>
  <c r="F244" i="9" s="1"/>
  <c r="B244" i="9" s="1"/>
  <c r="E244" i="9"/>
  <c r="M243" i="9"/>
  <c r="L243" i="9"/>
  <c r="E243" i="9"/>
  <c r="M242" i="9"/>
  <c r="F242" i="9" s="1"/>
  <c r="B242" i="9" s="1"/>
  <c r="L242" i="9"/>
  <c r="E242" i="9"/>
  <c r="M241" i="9"/>
  <c r="L241" i="9"/>
  <c r="F241" i="9"/>
  <c r="E241" i="9"/>
  <c r="B241" i="9" s="1"/>
  <c r="M240" i="9"/>
  <c r="L240" i="9"/>
  <c r="F240" i="9" s="1"/>
  <c r="B240" i="9" s="1"/>
  <c r="E240" i="9"/>
  <c r="M239" i="9"/>
  <c r="L239" i="9"/>
  <c r="E239" i="9"/>
  <c r="M238" i="9"/>
  <c r="F238" i="9" s="1"/>
  <c r="B238" i="9" s="1"/>
  <c r="L238" i="9"/>
  <c r="E238" i="9"/>
  <c r="M237" i="9"/>
  <c r="L237" i="9"/>
  <c r="F237" i="9"/>
  <c r="E237" i="9"/>
  <c r="B237" i="9" s="1"/>
  <c r="M236" i="9"/>
  <c r="L236" i="9"/>
  <c r="F236" i="9" s="1"/>
  <c r="B236" i="9" s="1"/>
  <c r="E236" i="9"/>
  <c r="M235" i="9"/>
  <c r="L235" i="9"/>
  <c r="E235" i="9"/>
  <c r="M234" i="9"/>
  <c r="F234" i="9" s="1"/>
  <c r="B234" i="9" s="1"/>
  <c r="L234" i="9"/>
  <c r="E234" i="9"/>
  <c r="M233" i="9"/>
  <c r="L233" i="9"/>
  <c r="F233" i="9"/>
  <c r="E233" i="9"/>
  <c r="B233" i="9" s="1"/>
  <c r="M232" i="9"/>
  <c r="L232" i="9"/>
  <c r="F232" i="9" s="1"/>
  <c r="B232" i="9" s="1"/>
  <c r="E232" i="9"/>
  <c r="M231" i="9"/>
  <c r="L231" i="9"/>
  <c r="E231" i="9"/>
  <c r="M230" i="9"/>
  <c r="F230" i="9" s="1"/>
  <c r="B230" i="9" s="1"/>
  <c r="L230" i="9"/>
  <c r="E230" i="9"/>
  <c r="M229" i="9"/>
  <c r="L229" i="9"/>
  <c r="F229" i="9"/>
  <c r="E229" i="9"/>
  <c r="B229" i="9" s="1"/>
  <c r="M228" i="9"/>
  <c r="L228" i="9"/>
  <c r="F228" i="9" s="1"/>
  <c r="B228" i="9" s="1"/>
  <c r="E228" i="9"/>
  <c r="M227" i="9"/>
  <c r="L227" i="9"/>
  <c r="E227" i="9"/>
  <c r="M226" i="9"/>
  <c r="F226" i="9" s="1"/>
  <c r="B226" i="9" s="1"/>
  <c r="L226" i="9"/>
  <c r="E226" i="9"/>
  <c r="M225" i="9"/>
  <c r="L225" i="9"/>
  <c r="F225" i="9"/>
  <c r="E225" i="9"/>
  <c r="B225" i="9" s="1"/>
  <c r="M224" i="9"/>
  <c r="L224" i="9"/>
  <c r="F224" i="9" s="1"/>
  <c r="B224" i="9" s="1"/>
  <c r="E224" i="9"/>
  <c r="M223" i="9"/>
  <c r="L223" i="9"/>
  <c r="E223" i="9"/>
  <c r="M222" i="9"/>
  <c r="F222" i="9" s="1"/>
  <c r="B222" i="9" s="1"/>
  <c r="L222" i="9"/>
  <c r="E222" i="9"/>
  <c r="M221" i="9"/>
  <c r="L221" i="9"/>
  <c r="F221" i="9"/>
  <c r="E221" i="9"/>
  <c r="M220" i="9"/>
  <c r="L220" i="9"/>
  <c r="F220" i="9" s="1"/>
  <c r="B220" i="9" s="1"/>
  <c r="E220" i="9"/>
  <c r="M219" i="9"/>
  <c r="L219" i="9"/>
  <c r="E219" i="9"/>
  <c r="M218" i="9"/>
  <c r="F218" i="9" s="1"/>
  <c r="B218" i="9" s="1"/>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E158" i="9"/>
  <c r="B158" i="9" s="1"/>
  <c r="H157" i="9"/>
  <c r="G157" i="9"/>
  <c r="E157" i="9" s="1"/>
  <c r="B157" i="9" s="1"/>
  <c r="F157" i="9"/>
  <c r="H156" i="9"/>
  <c r="G156" i="9"/>
  <c r="F156" i="9"/>
  <c r="H155" i="9"/>
  <c r="G155" i="9"/>
  <c r="F155" i="9"/>
  <c r="E155" i="9"/>
  <c r="B155" i="9"/>
  <c r="H154" i="9"/>
  <c r="G154" i="9"/>
  <c r="F154" i="9"/>
  <c r="E154" i="9"/>
  <c r="B154" i="9" s="1"/>
  <c r="H153" i="9"/>
  <c r="G153" i="9"/>
  <c r="F153" i="9"/>
  <c r="H152" i="9"/>
  <c r="G152" i="9"/>
  <c r="E152" i="9" s="1"/>
  <c r="B152" i="9" s="1"/>
  <c r="F152" i="9"/>
  <c r="H151" i="9"/>
  <c r="E151" i="9" s="1"/>
  <c r="G151" i="9"/>
  <c r="F151" i="9"/>
  <c r="B151" i="9"/>
  <c r="H150" i="9"/>
  <c r="G150" i="9"/>
  <c r="F150" i="9"/>
  <c r="E150" i="9"/>
  <c r="B150" i="9" s="1"/>
  <c r="H149" i="9"/>
  <c r="G149" i="9"/>
  <c r="E149" i="9" s="1"/>
  <c r="F149" i="9"/>
  <c r="H148" i="9"/>
  <c r="G148" i="9"/>
  <c r="F148" i="9"/>
  <c r="H147" i="9"/>
  <c r="E147" i="9" s="1"/>
  <c r="B147" i="9" s="1"/>
  <c r="G147" i="9"/>
  <c r="F147" i="9"/>
  <c r="H146" i="9"/>
  <c r="G146" i="9"/>
  <c r="F146" i="9"/>
  <c r="E146" i="9"/>
  <c r="B146" i="9" s="1"/>
  <c r="H145" i="9"/>
  <c r="G145" i="9"/>
  <c r="E145" i="9" s="1"/>
  <c r="F145" i="9"/>
  <c r="H144" i="9"/>
  <c r="G144" i="9"/>
  <c r="E144" i="9" s="1"/>
  <c r="B144" i="9" s="1"/>
  <c r="F144" i="9"/>
  <c r="F143" i="9"/>
  <c r="H142" i="9"/>
  <c r="G142" i="9"/>
  <c r="F142" i="9"/>
  <c r="E142" i="9"/>
  <c r="B142" i="9" s="1"/>
  <c r="H141" i="9"/>
  <c r="G141" i="9"/>
  <c r="E141" i="9" s="1"/>
  <c r="B141" i="9" s="1"/>
  <c r="F141" i="9"/>
  <c r="H140" i="9"/>
  <c r="G140" i="9"/>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E72" i="9" s="1"/>
  <c r="B72" i="9" s="1"/>
  <c r="G72" i="9"/>
  <c r="F72" i="9"/>
  <c r="H71" i="9"/>
  <c r="G71" i="9"/>
  <c r="F71" i="9"/>
  <c r="H70" i="9"/>
  <c r="G70" i="9"/>
  <c r="F70" i="9"/>
  <c r="H69" i="9"/>
  <c r="G69" i="9"/>
  <c r="F69" i="9"/>
  <c r="H68" i="9"/>
  <c r="E68" i="9" s="1"/>
  <c r="B68" i="9" s="1"/>
  <c r="G68" i="9"/>
  <c r="F68" i="9"/>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E40" i="9" s="1"/>
  <c r="B40" i="9" s="1"/>
  <c r="G40" i="9"/>
  <c r="F40" i="9"/>
  <c r="H39" i="9"/>
  <c r="G39" i="9"/>
  <c r="E39" i="9" s="1"/>
  <c r="B39" i="9" s="1"/>
  <c r="F39" i="9"/>
  <c r="H38" i="9"/>
  <c r="G38" i="9"/>
  <c r="F38" i="9"/>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E29" i="9" s="1"/>
  <c r="B29" i="9" s="1"/>
  <c r="G29" i="9"/>
  <c r="F29" i="9"/>
  <c r="H28" i="9"/>
  <c r="E28" i="9" s="1"/>
  <c r="B28" i="9" s="1"/>
  <c r="G28" i="9"/>
  <c r="F28" i="9"/>
  <c r="H27" i="9"/>
  <c r="G27" i="9"/>
  <c r="F27" i="9"/>
  <c r="H26" i="9"/>
  <c r="G26" i="9"/>
  <c r="F26" i="9"/>
  <c r="H25" i="9"/>
  <c r="E25" i="9" s="1"/>
  <c r="B25" i="9" s="1"/>
  <c r="G25" i="9"/>
  <c r="F25" i="9"/>
  <c r="H24" i="9"/>
  <c r="E24" i="9" s="1"/>
  <c r="B24" i="9" s="1"/>
  <c r="G24" i="9"/>
  <c r="F24" i="9"/>
  <c r="H23" i="9"/>
  <c r="G23" i="9"/>
  <c r="E23" i="9" s="1"/>
  <c r="B23" i="9" s="1"/>
  <c r="F23" i="9"/>
  <c r="H22" i="9"/>
  <c r="G22" i="9"/>
  <c r="F22" i="9"/>
  <c r="F21" i="9"/>
  <c r="F4" i="9"/>
  <c r="O3" i="9"/>
  <c r="G275" i="9" s="1"/>
  <c r="I3" i="9"/>
  <c r="H3" i="9"/>
  <c r="G3" i="9"/>
  <c r="D101" i="8"/>
  <c r="C1576" i="1" s="1"/>
  <c r="G1576" i="1" s="1"/>
  <c r="D95" i="8"/>
  <c r="C1570" i="1" s="1"/>
  <c r="D90" i="8"/>
  <c r="D85" i="8"/>
  <c r="D80" i="8"/>
  <c r="D75" i="8"/>
  <c r="C1550" i="1" s="1"/>
  <c r="D70" i="8"/>
  <c r="D65" i="8"/>
  <c r="D60" i="8"/>
  <c r="D55" i="8"/>
  <c r="C1530" i="1" s="1"/>
  <c r="D50" i="8"/>
  <c r="D44" i="8"/>
  <c r="D36" i="8"/>
  <c r="C1511" i="1" s="1"/>
  <c r="D26" i="8"/>
  <c r="D18" i="8"/>
  <c r="D6" i="8" s="1"/>
  <c r="C1481" i="1" s="1"/>
  <c r="H1481" i="1" s="1"/>
  <c r="D8" i="8"/>
  <c r="C1483" i="1" s="1"/>
  <c r="G1483" i="1" s="1"/>
  <c r="E44" i="7"/>
  <c r="D44" i="7"/>
  <c r="E39" i="7"/>
  <c r="D39" i="7"/>
  <c r="D38" i="7" s="1"/>
  <c r="E38" i="7"/>
  <c r="E30" i="7"/>
  <c r="D30" i="7"/>
  <c r="E23" i="7"/>
  <c r="E22" i="7" s="1"/>
  <c r="D23" i="7"/>
  <c r="C1454" i="1" s="1"/>
  <c r="E14" i="7"/>
  <c r="D1445" i="1" s="1"/>
  <c r="D14" i="7"/>
  <c r="E7" i="7"/>
  <c r="E6" i="7" s="1"/>
  <c r="D7" i="7"/>
  <c r="D6" i="7" s="1"/>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F118" i="6"/>
  <c r="E118" i="6"/>
  <c r="D1412" i="1" s="1"/>
  <c r="D118" i="6"/>
  <c r="F117" i="6"/>
  <c r="F116" i="6"/>
  <c r="E115" i="6"/>
  <c r="F115" i="6" s="1"/>
  <c r="D115" i="6"/>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7" i="6"/>
  <c r="F26" i="6"/>
  <c r="F25" i="6"/>
  <c r="F24" i="6"/>
  <c r="F23" i="6"/>
  <c r="E22" i="6"/>
  <c r="D22" i="6"/>
  <c r="F22" i="6" s="1"/>
  <c r="F21" i="6"/>
  <c r="F20" i="6"/>
  <c r="F19" i="6"/>
  <c r="F18" i="6"/>
  <c r="F17" i="6"/>
  <c r="F16" i="6"/>
  <c r="F15" i="6"/>
  <c r="F14" i="6"/>
  <c r="E13" i="6"/>
  <c r="F13" i="6" s="1"/>
  <c r="D13" i="6"/>
  <c r="F12" i="6"/>
  <c r="F11" i="6"/>
  <c r="E10" i="6"/>
  <c r="D10" i="6"/>
  <c r="F10" i="6" s="1"/>
  <c r="F9" i="6"/>
  <c r="F8" i="6"/>
  <c r="F7"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D250" i="5"/>
  <c r="F250" i="5" s="1"/>
  <c r="F249" i="5"/>
  <c r="F248" i="5"/>
  <c r="F247" i="5"/>
  <c r="E246" i="5"/>
  <c r="E245" i="5" s="1"/>
  <c r="D1222" i="1" s="1"/>
  <c r="D246" i="5"/>
  <c r="F244" i="5"/>
  <c r="F243" i="5"/>
  <c r="E242" i="5"/>
  <c r="D242" i="5"/>
  <c r="F241" i="5"/>
  <c r="F240" i="5"/>
  <c r="E239" i="5"/>
  <c r="E238" i="5" s="1"/>
  <c r="E237" i="5" s="1"/>
  <c r="I23" i="3"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E146" i="5"/>
  <c r="D1124" i="1" s="1"/>
  <c r="D146" i="5"/>
  <c r="F145" i="5"/>
  <c r="F144" i="5"/>
  <c r="F143" i="5"/>
  <c r="F142" i="5"/>
  <c r="E142" i="5"/>
  <c r="D142" i="5"/>
  <c r="F141" i="5"/>
  <c r="F140" i="5"/>
  <c r="F139" i="5"/>
  <c r="F138" i="5"/>
  <c r="F137" i="5"/>
  <c r="F136" i="5"/>
  <c r="F135" i="5"/>
  <c r="E135" i="5"/>
  <c r="D135" i="5"/>
  <c r="D134" i="5" s="1"/>
  <c r="E134" i="5"/>
  <c r="F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E78" i="5"/>
  <c r="F78" i="5" s="1"/>
  <c r="D78" i="5"/>
  <c r="F77" i="5"/>
  <c r="F76" i="5"/>
  <c r="F75" i="5"/>
  <c r="F74" i="5"/>
  <c r="F73" i="5"/>
  <c r="F72" i="5"/>
  <c r="F71" i="5"/>
  <c r="E70" i="5"/>
  <c r="E69" i="5" s="1"/>
  <c r="D1047" i="1" s="1"/>
  <c r="D70" i="5"/>
  <c r="F67" i="5"/>
  <c r="F66" i="5"/>
  <c r="F65" i="5"/>
  <c r="F64" i="5"/>
  <c r="E63" i="5"/>
  <c r="D63" i="5"/>
  <c r="F63" i="5" s="1"/>
  <c r="F62" i="5"/>
  <c r="F61" i="5"/>
  <c r="F60" i="5"/>
  <c r="F59" i="5"/>
  <c r="F58" i="5"/>
  <c r="F57" i="5"/>
  <c r="E56" i="5"/>
  <c r="F56" i="5" s="1"/>
  <c r="D56" i="5"/>
  <c r="F55" i="5"/>
  <c r="F54" i="5"/>
  <c r="F53" i="5"/>
  <c r="E52" i="5"/>
  <c r="D1030" i="1" s="1"/>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F581" i="4"/>
  <c r="E581" i="4"/>
  <c r="D581" i="4"/>
  <c r="D580" i="4" s="1"/>
  <c r="F580" i="4" s="1"/>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F421" i="4" s="1"/>
  <c r="F418" i="4"/>
  <c r="E418" i="4"/>
  <c r="D418" i="4"/>
  <c r="E417" i="4"/>
  <c r="D412" i="1" s="1"/>
  <c r="D417" i="4"/>
  <c r="E416" i="4"/>
  <c r="D416" i="4"/>
  <c r="F411" i="4"/>
  <c r="F410" i="4"/>
  <c r="F409" i="4"/>
  <c r="F406" i="4"/>
  <c r="F405" i="4"/>
  <c r="F404" i="4"/>
  <c r="F403" i="4"/>
  <c r="E402" i="4"/>
  <c r="D402" i="4"/>
  <c r="F402" i="4" s="1"/>
  <c r="F401" i="4"/>
  <c r="E400" i="4"/>
  <c r="D400" i="4"/>
  <c r="F400" i="4" s="1"/>
  <c r="F399" i="4"/>
  <c r="F398" i="4"/>
  <c r="F397" i="4"/>
  <c r="E397" i="4"/>
  <c r="E396" i="4" s="1"/>
  <c r="D391" i="1" s="1"/>
  <c r="D397" i="4"/>
  <c r="D396" i="4"/>
  <c r="F396" i="4" s="1"/>
  <c r="F395" i="4"/>
  <c r="F394" i="4"/>
  <c r="F393" i="4"/>
  <c r="F392" i="4"/>
  <c r="E391" i="4"/>
  <c r="D391" i="4"/>
  <c r="F391" i="4" s="1"/>
  <c r="F390" i="4"/>
  <c r="F389"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3" i="4"/>
  <c r="F302" i="4"/>
  <c r="F301" i="4"/>
  <c r="E300" i="4"/>
  <c r="E299" i="4" s="1"/>
  <c r="D294" i="1" s="1"/>
  <c r="D300"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F273" i="4"/>
  <c r="E273" i="4"/>
  <c r="D273" i="4"/>
  <c r="F272" i="4"/>
  <c r="F271" i="4"/>
  <c r="F270" i="4"/>
  <c r="F269" i="4"/>
  <c r="E268" i="4"/>
  <c r="F268" i="4" s="1"/>
  <c r="D268" i="4"/>
  <c r="F267" i="4"/>
  <c r="F266" i="4"/>
  <c r="F265" i="4"/>
  <c r="E264" i="4"/>
  <c r="D264" i="4"/>
  <c r="F262" i="4"/>
  <c r="F261" i="4"/>
  <c r="F260" i="4"/>
  <c r="E259" i="4"/>
  <c r="D255" i="1" s="1"/>
  <c r="D259" i="4"/>
  <c r="C255" i="1" s="1"/>
  <c r="F258" i="4"/>
  <c r="F257" i="4"/>
  <c r="F256" i="4"/>
  <c r="F255" i="4"/>
  <c r="F254" i="4"/>
  <c r="E253" i="4"/>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D224" i="4"/>
  <c r="F223" i="4"/>
  <c r="F222" i="4"/>
  <c r="F221" i="4"/>
  <c r="F220" i="4"/>
  <c r="E219" i="4"/>
  <c r="D219" i="4"/>
  <c r="F218" i="4"/>
  <c r="F217" i="4"/>
  <c r="E216" i="4"/>
  <c r="E215" i="4" s="1"/>
  <c r="D216" i="4"/>
  <c r="F214" i="4"/>
  <c r="F213" i="4"/>
  <c r="F212" i="4"/>
  <c r="F211" i="4"/>
  <c r="E210" i="4"/>
  <c r="F210" i="4" s="1"/>
  <c r="D210" i="4"/>
  <c r="F209" i="4"/>
  <c r="F208" i="4"/>
  <c r="F207" i="4"/>
  <c r="F206" i="4"/>
  <c r="F205" i="4"/>
  <c r="F204" i="4"/>
  <c r="F203" i="4"/>
  <c r="E202" i="4"/>
  <c r="E196" i="4" s="1"/>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F140" i="4"/>
  <c r="E140" i="4"/>
  <c r="D140" i="4"/>
  <c r="E139" i="4"/>
  <c r="F139" i="4" s="1"/>
  <c r="D139" i="4"/>
  <c r="F138" i="4"/>
  <c r="F137" i="4"/>
  <c r="F136" i="4"/>
  <c r="F135" i="4"/>
  <c r="E134" i="4"/>
  <c r="E133" i="4" s="1"/>
  <c r="D134" i="4"/>
  <c r="F132" i="4"/>
  <c r="F131" i="4"/>
  <c r="F130" i="4"/>
  <c r="F129" i="4"/>
  <c r="F128" i="4"/>
  <c r="E128" i="4"/>
  <c r="D128" i="4"/>
  <c r="F127" i="4"/>
  <c r="F126" i="4"/>
  <c r="E125" i="4"/>
  <c r="D125" i="4"/>
  <c r="F125" i="4" s="1"/>
  <c r="E124" i="4"/>
  <c r="F123" i="4"/>
  <c r="F122" i="4"/>
  <c r="F121" i="4"/>
  <c r="E120" i="4"/>
  <c r="D120" i="4"/>
  <c r="F119" i="4"/>
  <c r="F118" i="4"/>
  <c r="F117" i="4"/>
  <c r="F116" i="4"/>
  <c r="F115" i="4"/>
  <c r="F114" i="4"/>
  <c r="F113" i="4"/>
  <c r="E112" i="4"/>
  <c r="F112" i="4" s="1"/>
  <c r="D112" i="4"/>
  <c r="F111" i="4"/>
  <c r="F110" i="4"/>
  <c r="F109" i="4"/>
  <c r="F108" i="4"/>
  <c r="E107" i="4"/>
  <c r="D107" i="4"/>
  <c r="D106"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D82" i="4"/>
  <c r="F81" i="4"/>
  <c r="F80" i="4"/>
  <c r="F79" i="4"/>
  <c r="F78" i="4"/>
  <c r="E77" i="4"/>
  <c r="D77" i="4"/>
  <c r="F77" i="4" s="1"/>
  <c r="F76" i="4"/>
  <c r="F75" i="4"/>
  <c r="E74" i="4"/>
  <c r="D74" i="4"/>
  <c r="F74" i="4" s="1"/>
  <c r="F73" i="4"/>
  <c r="F72" i="4"/>
  <c r="F71" i="4"/>
  <c r="E71" i="4"/>
  <c r="D71" i="4"/>
  <c r="F70" i="4"/>
  <c r="F69" i="4"/>
  <c r="F68" i="4"/>
  <c r="E68" i="4"/>
  <c r="D68" i="4"/>
  <c r="F67" i="4"/>
  <c r="F66" i="4"/>
  <c r="E65" i="4"/>
  <c r="D65" i="4"/>
  <c r="F65" i="4" s="1"/>
  <c r="F64" i="4"/>
  <c r="F63" i="4"/>
  <c r="E62" i="4"/>
  <c r="D62" i="4"/>
  <c r="F61" i="4"/>
  <c r="F60" i="4"/>
  <c r="E59" i="4"/>
  <c r="F59" i="4" s="1"/>
  <c r="D59" i="4"/>
  <c r="F58" i="4"/>
  <c r="F57" i="4"/>
  <c r="F56" i="4"/>
  <c r="F55" i="4"/>
  <c r="E54" i="4"/>
  <c r="D54" i="4"/>
  <c r="F54" i="4" s="1"/>
  <c r="F53" i="4"/>
  <c r="F52" i="4"/>
  <c r="F51" i="4"/>
  <c r="E51" i="4"/>
  <c r="D51" i="4"/>
  <c r="D50" i="4"/>
  <c r="F49" i="4"/>
  <c r="F48" i="4"/>
  <c r="F47" i="4"/>
  <c r="F46" i="4"/>
  <c r="E45" i="4"/>
  <c r="D45" i="4"/>
  <c r="F45" i="4" s="1"/>
  <c r="E44" i="4"/>
  <c r="F43" i="4"/>
  <c r="F42" i="4"/>
  <c r="F41" i="4"/>
  <c r="E40" i="4"/>
  <c r="D40" i="4"/>
  <c r="F40" i="4" s="1"/>
  <c r="F39" i="4"/>
  <c r="F38" i="4"/>
  <c r="F37" i="4"/>
  <c r="E37" i="4"/>
  <c r="D37" i="4"/>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F8" i="4" s="1"/>
  <c r="D8" i="4"/>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G1580" i="1" s="1"/>
  <c r="H1579" i="1"/>
  <c r="C1579" i="1"/>
  <c r="G1579" i="1" s="1"/>
  <c r="C1578" i="1"/>
  <c r="C1577" i="1"/>
  <c r="H1577" i="1" s="1"/>
  <c r="H1575" i="1"/>
  <c r="G1575" i="1"/>
  <c r="C1575" i="1"/>
  <c r="C1574" i="1"/>
  <c r="C1573" i="1"/>
  <c r="H1573" i="1" s="1"/>
  <c r="H1572" i="1"/>
  <c r="G1572" i="1"/>
  <c r="C1572" i="1"/>
  <c r="H1571" i="1"/>
  <c r="G1571" i="1"/>
  <c r="C1571" i="1"/>
  <c r="C1569" i="1"/>
  <c r="H1569" i="1" s="1"/>
  <c r="H1568" i="1"/>
  <c r="G1568" i="1"/>
  <c r="C1568" i="1"/>
  <c r="H1567" i="1"/>
  <c r="G1567" i="1"/>
  <c r="C1567" i="1"/>
  <c r="C1566" i="1"/>
  <c r="C1565" i="1"/>
  <c r="H1565" i="1" s="1"/>
  <c r="H1564" i="1"/>
  <c r="G1564" i="1"/>
  <c r="C1564" i="1"/>
  <c r="H1563" i="1"/>
  <c r="G1563" i="1"/>
  <c r="C1563" i="1"/>
  <c r="C1562" i="1"/>
  <c r="C1561" i="1"/>
  <c r="H1561" i="1" s="1"/>
  <c r="H1560" i="1"/>
  <c r="C1560" i="1"/>
  <c r="G1560" i="1" s="1"/>
  <c r="H1559" i="1"/>
  <c r="G1559" i="1"/>
  <c r="C1559" i="1"/>
  <c r="C1558" i="1"/>
  <c r="C1557" i="1"/>
  <c r="H1557" i="1" s="1"/>
  <c r="H1556" i="1"/>
  <c r="G1556" i="1"/>
  <c r="C1556" i="1"/>
  <c r="H1555" i="1"/>
  <c r="G1555" i="1"/>
  <c r="C1555" i="1"/>
  <c r="C1554" i="1"/>
  <c r="C1553" i="1"/>
  <c r="H1553" i="1" s="1"/>
  <c r="H1552" i="1"/>
  <c r="G1552" i="1"/>
  <c r="C1552" i="1"/>
  <c r="H1551" i="1"/>
  <c r="G1551" i="1"/>
  <c r="C1551" i="1"/>
  <c r="C1549" i="1"/>
  <c r="H1549" i="1" s="1"/>
  <c r="H1548" i="1"/>
  <c r="G1548" i="1"/>
  <c r="C1548" i="1"/>
  <c r="H1547" i="1"/>
  <c r="G1547" i="1"/>
  <c r="C1547" i="1"/>
  <c r="C1546" i="1"/>
  <c r="C1545" i="1"/>
  <c r="H1545" i="1" s="1"/>
  <c r="H1544" i="1"/>
  <c r="G1544" i="1"/>
  <c r="C1544" i="1"/>
  <c r="H1543" i="1"/>
  <c r="G1543" i="1"/>
  <c r="C1543" i="1"/>
  <c r="C1542" i="1"/>
  <c r="C1541" i="1"/>
  <c r="H1541" i="1" s="1"/>
  <c r="H1540" i="1"/>
  <c r="G1540" i="1"/>
  <c r="C1540" i="1"/>
  <c r="H1539" i="1"/>
  <c r="G1539" i="1"/>
  <c r="C1539" i="1"/>
  <c r="C1538" i="1"/>
  <c r="C1537" i="1"/>
  <c r="H1537" i="1" s="1"/>
  <c r="H1536" i="1"/>
  <c r="G1536" i="1"/>
  <c r="C1536" i="1"/>
  <c r="H1535" i="1"/>
  <c r="G1535" i="1"/>
  <c r="C1535" i="1"/>
  <c r="C1534" i="1"/>
  <c r="C1533" i="1"/>
  <c r="H1533" i="1" s="1"/>
  <c r="H1532" i="1"/>
  <c r="G1532" i="1"/>
  <c r="C1532" i="1"/>
  <c r="H1531" i="1"/>
  <c r="G1531" i="1"/>
  <c r="C1531" i="1"/>
  <c r="C1529" i="1"/>
  <c r="H1529" i="1" s="1"/>
  <c r="H1528" i="1"/>
  <c r="G1528" i="1"/>
  <c r="C1528" i="1"/>
  <c r="H1527" i="1"/>
  <c r="G1527" i="1"/>
  <c r="C1527" i="1"/>
  <c r="C1526" i="1"/>
  <c r="C1525" i="1"/>
  <c r="H1525" i="1" s="1"/>
  <c r="H1523" i="1"/>
  <c r="G1523" i="1"/>
  <c r="C1523" i="1"/>
  <c r="C1522" i="1"/>
  <c r="C1521" i="1"/>
  <c r="H1521" i="1" s="1"/>
  <c r="H1520" i="1"/>
  <c r="C1520" i="1"/>
  <c r="G1520" i="1" s="1"/>
  <c r="H1519" i="1"/>
  <c r="G1519" i="1"/>
  <c r="C1519" i="1"/>
  <c r="H1516" i="1"/>
  <c r="G1516" i="1"/>
  <c r="C1516" i="1"/>
  <c r="H1515" i="1"/>
  <c r="G1515" i="1"/>
  <c r="C1515" i="1"/>
  <c r="C1514" i="1"/>
  <c r="C1513" i="1"/>
  <c r="H1513" i="1" s="1"/>
  <c r="H1512" i="1"/>
  <c r="G1512" i="1"/>
  <c r="C1512" i="1"/>
  <c r="C1510" i="1"/>
  <c r="C1509" i="1"/>
  <c r="H1509" i="1" s="1"/>
  <c r="H1508" i="1"/>
  <c r="C1508" i="1"/>
  <c r="G1508" i="1" s="1"/>
  <c r="H1507" i="1"/>
  <c r="G1507" i="1"/>
  <c r="C1507" i="1"/>
  <c r="C1506" i="1"/>
  <c r="C1505" i="1"/>
  <c r="H1505" i="1" s="1"/>
  <c r="C1504" i="1"/>
  <c r="H1504" i="1" s="1"/>
  <c r="C1503" i="1"/>
  <c r="G1503" i="1" s="1"/>
  <c r="C1502" i="1"/>
  <c r="H1500" i="1"/>
  <c r="G1500" i="1"/>
  <c r="C1500" i="1"/>
  <c r="C1498" i="1"/>
  <c r="C1497" i="1"/>
  <c r="H1497" i="1" s="1"/>
  <c r="H1496" i="1"/>
  <c r="G1496" i="1"/>
  <c r="C1496" i="1"/>
  <c r="H1495" i="1"/>
  <c r="G1495" i="1"/>
  <c r="C1495" i="1"/>
  <c r="C1494" i="1"/>
  <c r="C1493" i="1"/>
  <c r="H1493" i="1" s="1"/>
  <c r="H1492" i="1"/>
  <c r="G1492" i="1"/>
  <c r="C1492" i="1"/>
  <c r="C1491" i="1"/>
  <c r="G1491" i="1" s="1"/>
  <c r="C1490" i="1"/>
  <c r="C1489" i="1"/>
  <c r="H1489" i="1" s="1"/>
  <c r="G1488" i="1"/>
  <c r="C1488" i="1"/>
  <c r="H1488" i="1" s="1"/>
  <c r="C1487" i="1"/>
  <c r="G1487" i="1" s="1"/>
  <c r="C1486" i="1"/>
  <c r="C1485" i="1"/>
  <c r="H1485" i="1" s="1"/>
  <c r="G1484" i="1"/>
  <c r="C1484" i="1"/>
  <c r="H1484" i="1" s="1"/>
  <c r="C1482" i="1"/>
  <c r="G1480" i="1"/>
  <c r="C1480" i="1"/>
  <c r="H1480" i="1" s="1"/>
  <c r="D1479" i="1"/>
  <c r="C1479" i="1"/>
  <c r="H1478" i="1"/>
  <c r="G1478" i="1"/>
  <c r="I1478" i="1" s="1"/>
  <c r="D1478" i="1"/>
  <c r="J1478" i="1" s="1"/>
  <c r="C1478" i="1"/>
  <c r="D1477" i="1"/>
  <c r="C1477" i="1"/>
  <c r="H1476" i="1"/>
  <c r="G1476" i="1"/>
  <c r="I1476" i="1" s="1"/>
  <c r="D1476" i="1"/>
  <c r="J1476" i="1" s="1"/>
  <c r="C1476" i="1"/>
  <c r="H1475" i="1"/>
  <c r="G1475" i="1"/>
  <c r="D1475" i="1"/>
  <c r="C1475" i="1"/>
  <c r="D1474" i="1"/>
  <c r="C1474" i="1"/>
  <c r="H1473" i="1"/>
  <c r="G1473" i="1"/>
  <c r="I1473" i="1" s="1"/>
  <c r="D1473" i="1"/>
  <c r="J1473" i="1" s="1"/>
  <c r="C1473" i="1"/>
  <c r="D1472" i="1"/>
  <c r="C1472" i="1"/>
  <c r="H1471" i="1"/>
  <c r="G1471" i="1"/>
  <c r="I1471" i="1" s="1"/>
  <c r="D1471" i="1"/>
  <c r="J1471" i="1" s="1"/>
  <c r="C1471" i="1"/>
  <c r="H1470" i="1"/>
  <c r="G1470" i="1"/>
  <c r="D1470" i="1"/>
  <c r="C1470" i="1"/>
  <c r="H1469" i="1"/>
  <c r="G1469" i="1"/>
  <c r="D1469" i="1"/>
  <c r="C1469" i="1"/>
  <c r="D1468" i="1"/>
  <c r="C1468" i="1"/>
  <c r="H1467" i="1"/>
  <c r="G1467" i="1"/>
  <c r="I1467" i="1" s="1"/>
  <c r="D1467" i="1"/>
  <c r="J1467" i="1" s="1"/>
  <c r="C1467" i="1"/>
  <c r="D1466" i="1"/>
  <c r="C1466" i="1"/>
  <c r="H1465" i="1"/>
  <c r="G1465" i="1"/>
  <c r="I1465" i="1" s="1"/>
  <c r="D1465" i="1"/>
  <c r="C1465" i="1"/>
  <c r="J1465" i="1" s="1"/>
  <c r="D1464" i="1"/>
  <c r="C1464" i="1"/>
  <c r="H1463" i="1"/>
  <c r="G1463" i="1"/>
  <c r="I1463" i="1" s="1"/>
  <c r="D1463" i="1"/>
  <c r="C1463" i="1"/>
  <c r="J1463" i="1" s="1"/>
  <c r="D1462" i="1"/>
  <c r="C1462" i="1"/>
  <c r="D1461" i="1"/>
  <c r="C1461" i="1"/>
  <c r="H1460" i="1"/>
  <c r="G1460" i="1"/>
  <c r="D1460" i="1"/>
  <c r="C1460" i="1"/>
  <c r="J1460" i="1" s="1"/>
  <c r="J1459" i="1"/>
  <c r="D1459" i="1"/>
  <c r="C1459" i="1"/>
  <c r="H1458" i="1"/>
  <c r="G1458" i="1"/>
  <c r="D1458" i="1"/>
  <c r="C1458" i="1"/>
  <c r="J1458" i="1" s="1"/>
  <c r="D1457" i="1"/>
  <c r="C1457" i="1"/>
  <c r="J1457" i="1" s="1"/>
  <c r="H1456" i="1"/>
  <c r="G1456" i="1"/>
  <c r="D1456" i="1"/>
  <c r="C1456" i="1"/>
  <c r="J1456" i="1" s="1"/>
  <c r="D1455" i="1"/>
  <c r="C1455" i="1"/>
  <c r="D1454" i="1"/>
  <c r="D1453" i="1"/>
  <c r="H1452" i="1"/>
  <c r="G1452" i="1"/>
  <c r="D1452" i="1"/>
  <c r="C1452" i="1"/>
  <c r="J1452" i="1" s="1"/>
  <c r="J1451" i="1"/>
  <c r="D1451" i="1"/>
  <c r="C1451" i="1"/>
  <c r="H1450" i="1"/>
  <c r="G1450" i="1"/>
  <c r="D1450" i="1"/>
  <c r="C1450" i="1"/>
  <c r="J1450" i="1" s="1"/>
  <c r="J1449" i="1"/>
  <c r="D1449" i="1"/>
  <c r="C1449" i="1"/>
  <c r="H1448" i="1"/>
  <c r="G1448" i="1"/>
  <c r="D1448" i="1"/>
  <c r="C1448" i="1"/>
  <c r="J1448" i="1" s="1"/>
  <c r="D1447" i="1"/>
  <c r="C1447" i="1"/>
  <c r="J1447" i="1" s="1"/>
  <c r="H1446" i="1"/>
  <c r="G1446" i="1"/>
  <c r="D1446" i="1"/>
  <c r="C1446" i="1"/>
  <c r="J1446" i="1" s="1"/>
  <c r="J1445" i="1"/>
  <c r="H1445" i="1"/>
  <c r="C1445" i="1"/>
  <c r="G1445" i="1" s="1"/>
  <c r="J1444" i="1"/>
  <c r="G1444" i="1"/>
  <c r="D1444" i="1"/>
  <c r="C1444" i="1"/>
  <c r="H1443" i="1"/>
  <c r="D1443" i="1"/>
  <c r="C1443" i="1"/>
  <c r="J1442" i="1"/>
  <c r="G1442" i="1"/>
  <c r="D1442" i="1"/>
  <c r="C1442" i="1"/>
  <c r="H1441" i="1"/>
  <c r="D1441" i="1"/>
  <c r="C1441" i="1"/>
  <c r="J1440" i="1"/>
  <c r="G1440" i="1"/>
  <c r="D1440" i="1"/>
  <c r="C1440" i="1"/>
  <c r="D1439" i="1"/>
  <c r="C1439" i="1"/>
  <c r="D1438" i="1"/>
  <c r="H1438" i="1" s="1"/>
  <c r="C1438" i="1"/>
  <c r="C1437" i="1"/>
  <c r="H1434" i="1"/>
  <c r="D1434" i="1"/>
  <c r="C1434" i="1"/>
  <c r="G1434" i="1" s="1"/>
  <c r="H1433" i="1"/>
  <c r="D1433" i="1"/>
  <c r="C1433" i="1"/>
  <c r="G1433" i="1" s="1"/>
  <c r="D1432" i="1"/>
  <c r="C1432" i="1"/>
  <c r="D1431" i="1"/>
  <c r="C1431" i="1"/>
  <c r="H1430" i="1"/>
  <c r="D1430" i="1"/>
  <c r="C1430" i="1"/>
  <c r="G1430" i="1" s="1"/>
  <c r="H1429" i="1"/>
  <c r="D1429" i="1"/>
  <c r="C1429" i="1"/>
  <c r="G1429" i="1" s="1"/>
  <c r="D1428" i="1"/>
  <c r="C1428" i="1"/>
  <c r="D1427" i="1"/>
  <c r="C1427" i="1"/>
  <c r="H1426" i="1"/>
  <c r="D1426" i="1"/>
  <c r="C1426" i="1"/>
  <c r="G1426" i="1" s="1"/>
  <c r="H1425" i="1"/>
  <c r="D1425" i="1"/>
  <c r="C1425" i="1"/>
  <c r="G1425" i="1" s="1"/>
  <c r="D1424" i="1"/>
  <c r="C1424" i="1"/>
  <c r="H1422" i="1"/>
  <c r="D1422" i="1"/>
  <c r="C1422" i="1"/>
  <c r="G1422" i="1" s="1"/>
  <c r="H1421" i="1"/>
  <c r="D1421" i="1"/>
  <c r="C1421" i="1"/>
  <c r="G1421" i="1" s="1"/>
  <c r="D1420" i="1"/>
  <c r="C1420" i="1"/>
  <c r="D1419" i="1"/>
  <c r="C1419" i="1"/>
  <c r="H1418" i="1"/>
  <c r="D1418" i="1"/>
  <c r="C1418" i="1"/>
  <c r="G1418" i="1" s="1"/>
  <c r="D1417" i="1"/>
  <c r="H1417" i="1" s="1"/>
  <c r="C1417" i="1"/>
  <c r="G1417" i="1" s="1"/>
  <c r="D1416" i="1"/>
  <c r="C1416" i="1"/>
  <c r="D1415" i="1"/>
  <c r="C1415" i="1"/>
  <c r="H1414" i="1"/>
  <c r="D1414" i="1"/>
  <c r="C1414" i="1"/>
  <c r="G1414" i="1" s="1"/>
  <c r="H1413" i="1"/>
  <c r="D1413" i="1"/>
  <c r="C1413" i="1"/>
  <c r="G1413" i="1" s="1"/>
  <c r="C1412" i="1"/>
  <c r="H1411" i="1"/>
  <c r="D1411" i="1"/>
  <c r="C1411" i="1"/>
  <c r="G1411" i="1" s="1"/>
  <c r="H1410" i="1"/>
  <c r="D1410" i="1"/>
  <c r="C1410" i="1"/>
  <c r="C1409" i="1"/>
  <c r="H1407" i="1"/>
  <c r="D1407" i="1"/>
  <c r="C1407" i="1"/>
  <c r="G1407" i="1" s="1"/>
  <c r="D1406" i="1"/>
  <c r="C1406" i="1"/>
  <c r="D1405" i="1"/>
  <c r="C1405" i="1"/>
  <c r="H1404" i="1"/>
  <c r="D1404" i="1"/>
  <c r="C1404" i="1"/>
  <c r="G1404" i="1" s="1"/>
  <c r="D1403" i="1"/>
  <c r="H1403" i="1" s="1"/>
  <c r="C1403" i="1"/>
  <c r="D1402" i="1"/>
  <c r="C1402"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1" i="1"/>
  <c r="C1221" i="1"/>
  <c r="D1220" i="1"/>
  <c r="C1220" i="1"/>
  <c r="D1219" i="1"/>
  <c r="C1219" i="1"/>
  <c r="D1218" i="1"/>
  <c r="C1218" i="1"/>
  <c r="D1217" i="1"/>
  <c r="C1217" i="1"/>
  <c r="D1216" i="1"/>
  <c r="C1216" i="1"/>
  <c r="D1215" i="1"/>
  <c r="C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H1095" i="1" s="1"/>
  <c r="D1094" i="1"/>
  <c r="C1094" i="1"/>
  <c r="H1093" i="1"/>
  <c r="D1093" i="1"/>
  <c r="C1093" i="1"/>
  <c r="G1093" i="1" s="1"/>
  <c r="H1092" i="1"/>
  <c r="D1092" i="1"/>
  <c r="C1092" i="1"/>
  <c r="D1091" i="1"/>
  <c r="C1091" i="1"/>
  <c r="H1091" i="1" s="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C638"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D477" i="1"/>
  <c r="C477" i="1"/>
  <c r="D476" i="1"/>
  <c r="G476" i="1" s="1"/>
  <c r="C476" i="1"/>
  <c r="D475" i="1"/>
  <c r="C475" i="1"/>
  <c r="H475" i="1" s="1"/>
  <c r="D474" i="1"/>
  <c r="C474" i="1"/>
  <c r="G473" i="1"/>
  <c r="D473" i="1"/>
  <c r="C473" i="1"/>
  <c r="H473" i="1" s="1"/>
  <c r="D472" i="1"/>
  <c r="G472" i="1" s="1"/>
  <c r="C472" i="1"/>
  <c r="D471" i="1"/>
  <c r="C471" i="1"/>
  <c r="H471" i="1" s="1"/>
  <c r="D470" i="1"/>
  <c r="C470" i="1"/>
  <c r="H470" i="1" s="1"/>
  <c r="D469" i="1"/>
  <c r="C469" i="1"/>
  <c r="H469" i="1" s="1"/>
  <c r="D468" i="1"/>
  <c r="C468" i="1"/>
  <c r="H468" i="1" s="1"/>
  <c r="D467" i="1"/>
  <c r="C467" i="1"/>
  <c r="H467" i="1" s="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3" i="1"/>
  <c r="C413" i="1"/>
  <c r="H413" i="1" s="1"/>
  <c r="C412" i="1"/>
  <c r="D411" i="1"/>
  <c r="C411" i="1"/>
  <c r="D406" i="1"/>
  <c r="C406" i="1"/>
  <c r="H406" i="1" s="1"/>
  <c r="D405" i="1"/>
  <c r="C405" i="1"/>
  <c r="H405" i="1" s="1"/>
  <c r="D404" i="1"/>
  <c r="C404" i="1"/>
  <c r="H404" i="1" s="1"/>
  <c r="D401" i="1"/>
  <c r="C401" i="1"/>
  <c r="H401" i="1" s="1"/>
  <c r="D400" i="1"/>
  <c r="C400" i="1"/>
  <c r="H400" i="1" s="1"/>
  <c r="D399" i="1"/>
  <c r="C399" i="1"/>
  <c r="H399" i="1" s="1"/>
  <c r="D398" i="1"/>
  <c r="C398" i="1"/>
  <c r="D397" i="1"/>
  <c r="C397" i="1"/>
  <c r="H397" i="1" s="1"/>
  <c r="D396" i="1"/>
  <c r="C396" i="1"/>
  <c r="H396" i="1" s="1"/>
  <c r="D395" i="1"/>
  <c r="C395" i="1"/>
  <c r="H395" i="1" s="1"/>
  <c r="D394" i="1"/>
  <c r="C394" i="1"/>
  <c r="H394" i="1" s="1"/>
  <c r="D393" i="1"/>
  <c r="C393" i="1"/>
  <c r="H393" i="1" s="1"/>
  <c r="D392" i="1"/>
  <c r="C392" i="1"/>
  <c r="H392" i="1" s="1"/>
  <c r="C391" i="1"/>
  <c r="H391" i="1" s="1"/>
  <c r="D390" i="1"/>
  <c r="C390" i="1"/>
  <c r="H390" i="1" s="1"/>
  <c r="D389" i="1"/>
  <c r="C389" i="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D370" i="1"/>
  <c r="C370" i="1"/>
  <c r="H370" i="1" s="1"/>
  <c r="D369" i="1"/>
  <c r="C369" i="1"/>
  <c r="H369" i="1" s="1"/>
  <c r="D368" i="1"/>
  <c r="C368" i="1"/>
  <c r="H368" i="1" s="1"/>
  <c r="D367" i="1"/>
  <c r="C367" i="1"/>
  <c r="D366" i="1"/>
  <c r="C366" i="1"/>
  <c r="H366" i="1" s="1"/>
  <c r="D365" i="1"/>
  <c r="C365" i="1"/>
  <c r="D364" i="1"/>
  <c r="C364" i="1"/>
  <c r="H364" i="1" s="1"/>
  <c r="D363" i="1"/>
  <c r="C363" i="1"/>
  <c r="H363" i="1" s="1"/>
  <c r="D362" i="1"/>
  <c r="C362" i="1"/>
  <c r="H362" i="1" s="1"/>
  <c r="D361" i="1"/>
  <c r="C361" i="1"/>
  <c r="D360" i="1"/>
  <c r="C360" i="1"/>
  <c r="H360" i="1" s="1"/>
  <c r="D359" i="1"/>
  <c r="C359"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C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D292" i="1"/>
  <c r="C292" i="1"/>
  <c r="H292" i="1" s="1"/>
  <c r="D291" i="1"/>
  <c r="C291" i="1"/>
  <c r="H291" i="1" s="1"/>
  <c r="D290" i="1"/>
  <c r="C290" i="1"/>
  <c r="H290" i="1" s="1"/>
  <c r="D289" i="1"/>
  <c r="C289" i="1"/>
  <c r="D288" i="1"/>
  <c r="C288" i="1"/>
  <c r="H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D260" i="1"/>
  <c r="C260" i="1"/>
  <c r="D258" i="1"/>
  <c r="C258" i="1"/>
  <c r="H258" i="1" s="1"/>
  <c r="D257" i="1"/>
  <c r="C257" i="1"/>
  <c r="D256" i="1"/>
  <c r="C256" i="1"/>
  <c r="H256" i="1" s="1"/>
  <c r="D254" i="1"/>
  <c r="C254" i="1"/>
  <c r="H254" i="1" s="1"/>
  <c r="D253" i="1"/>
  <c r="C253" i="1"/>
  <c r="H253" i="1" s="1"/>
  <c r="D252" i="1"/>
  <c r="C252" i="1"/>
  <c r="H252" i="1" s="1"/>
  <c r="D251" i="1"/>
  <c r="C251" i="1"/>
  <c r="H251" i="1" s="1"/>
  <c r="D250" i="1"/>
  <c r="C250" i="1"/>
  <c r="H250" i="1" s="1"/>
  <c r="D249" i="1"/>
  <c r="C249" i="1"/>
  <c r="H249"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H191" i="1" s="1"/>
  <c r="D190" i="1"/>
  <c r="C190" i="1"/>
  <c r="H190" i="1" s="1"/>
  <c r="D189" i="1"/>
  <c r="C189" i="1"/>
  <c r="H189" i="1" s="1"/>
  <c r="D188" i="1"/>
  <c r="C188" i="1"/>
  <c r="H188" i="1" s="1"/>
  <c r="D187" i="1"/>
  <c r="C187" i="1"/>
  <c r="H187" i="1" s="1"/>
  <c r="D186" i="1"/>
  <c r="C186" i="1"/>
  <c r="H186" i="1" s="1"/>
  <c r="D185" i="1"/>
  <c r="C185" i="1"/>
  <c r="D184" i="1"/>
  <c r="C184" i="1"/>
  <c r="H184" i="1" s="1"/>
  <c r="D183" i="1"/>
  <c r="C183" i="1"/>
  <c r="H183" i="1" s="1"/>
  <c r="D182" i="1"/>
  <c r="C182" i="1"/>
  <c r="H182" i="1" s="1"/>
  <c r="D181" i="1"/>
  <c r="C181" i="1"/>
  <c r="D180" i="1"/>
  <c r="C180" i="1"/>
  <c r="H180" i="1" s="1"/>
  <c r="D179" i="1"/>
  <c r="C179" i="1"/>
  <c r="D178" i="1"/>
  <c r="C178" i="1"/>
  <c r="H178" i="1" s="1"/>
  <c r="D177" i="1"/>
  <c r="C177" i="1"/>
  <c r="D176" i="1"/>
  <c r="C176" i="1"/>
  <c r="H176" i="1" s="1"/>
  <c r="D175" i="1"/>
  <c r="C175" i="1"/>
  <c r="D174" i="1"/>
  <c r="C174" i="1"/>
  <c r="H174" i="1" s="1"/>
  <c r="D173" i="1"/>
  <c r="C173" i="1"/>
  <c r="D172" i="1"/>
  <c r="C172" i="1"/>
  <c r="H172" i="1" s="1"/>
  <c r="D171" i="1"/>
  <c r="C171" i="1"/>
  <c r="H171" i="1" s="1"/>
  <c r="D170" i="1"/>
  <c r="C170" i="1"/>
  <c r="H170" i="1" s="1"/>
  <c r="D169" i="1"/>
  <c r="C169" i="1"/>
  <c r="D168" i="1"/>
  <c r="C168" i="1"/>
  <c r="H168" i="1" s="1"/>
  <c r="D167" i="1"/>
  <c r="C167" i="1"/>
  <c r="H167" i="1" s="1"/>
  <c r="D166" i="1"/>
  <c r="C166" i="1"/>
  <c r="H166" i="1" s="1"/>
  <c r="D165" i="1"/>
  <c r="C165" i="1"/>
  <c r="D164" i="1"/>
  <c r="C164" i="1"/>
  <c r="H164" i="1" s="1"/>
  <c r="D163" i="1"/>
  <c r="C163" i="1"/>
  <c r="H163" i="1" s="1"/>
  <c r="D162" i="1"/>
  <c r="C162" i="1"/>
  <c r="H162" i="1" s="1"/>
  <c r="D161" i="1"/>
  <c r="C161" i="1"/>
  <c r="H161" i="1" s="1"/>
  <c r="D160" i="1"/>
  <c r="C160" i="1"/>
  <c r="D158" i="1"/>
  <c r="C158" i="1"/>
  <c r="H158" i="1" s="1"/>
  <c r="D157" i="1"/>
  <c r="C157" i="1"/>
  <c r="H157" i="1" s="1"/>
  <c r="D156" i="1"/>
  <c r="C156" i="1"/>
  <c r="H156" i="1" s="1"/>
  <c r="D155" i="1"/>
  <c r="C155" i="1"/>
  <c r="H155" i="1" s="1"/>
  <c r="D154" i="1"/>
  <c r="C154" i="1"/>
  <c r="D153" i="1"/>
  <c r="C153" i="1"/>
  <c r="H153" i="1" s="1"/>
  <c r="D152" i="1"/>
  <c r="C152" i="1"/>
  <c r="H152" i="1" s="1"/>
  <c r="D151" i="1"/>
  <c r="C151" i="1"/>
  <c r="H151" i="1" s="1"/>
  <c r="D150" i="1"/>
  <c r="C150" i="1"/>
  <c r="H150" i="1" s="1"/>
  <c r="C149"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D115" i="1"/>
  <c r="C115" i="1"/>
  <c r="H115" i="1" s="1"/>
  <c r="D114" i="1"/>
  <c r="C114" i="1"/>
  <c r="H114" i="1" s="1"/>
  <c r="D113" i="1"/>
  <c r="C113" i="1"/>
  <c r="D112" i="1"/>
  <c r="C112" i="1"/>
  <c r="H112" i="1" s="1"/>
  <c r="D111" i="1"/>
  <c r="C111" i="1"/>
  <c r="D110" i="1"/>
  <c r="C110" i="1"/>
  <c r="H110" i="1" s="1"/>
  <c r="D109" i="1"/>
  <c r="C109" i="1"/>
  <c r="H109" i="1" s="1"/>
  <c r="D108" i="1"/>
  <c r="C108" i="1"/>
  <c r="H108" i="1" s="1"/>
  <c r="D107" i="1"/>
  <c r="C107" i="1"/>
  <c r="D106" i="1"/>
  <c r="C106" i="1"/>
  <c r="H106" i="1" s="1"/>
  <c r="D105" i="1"/>
  <c r="C105" i="1"/>
  <c r="D104" i="1"/>
  <c r="C104" i="1"/>
  <c r="H104" i="1" s="1"/>
  <c r="D103" i="1"/>
  <c r="C103" i="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D92" i="1"/>
  <c r="C92" i="1"/>
  <c r="H92" i="1" s="1"/>
  <c r="D91" i="1"/>
  <c r="C91" i="1"/>
  <c r="H91" i="1" s="1"/>
  <c r="D90" i="1"/>
  <c r="C90" i="1"/>
  <c r="H90" i="1" s="1"/>
  <c r="D89" i="1"/>
  <c r="C89" i="1"/>
  <c r="D88" i="1"/>
  <c r="C88" i="1"/>
  <c r="H88" i="1" s="1"/>
  <c r="D87" i="1"/>
  <c r="C87" i="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D58" i="1"/>
  <c r="C58" i="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C46" i="1"/>
  <c r="D45" i="1"/>
  <c r="C45" i="1"/>
  <c r="H45" i="1" s="1"/>
  <c r="D44" i="1"/>
  <c r="C44" i="1"/>
  <c r="H44" i="1" s="1"/>
  <c r="D43" i="1"/>
  <c r="C43" i="1"/>
  <c r="H43" i="1" s="1"/>
  <c r="D42" i="1"/>
  <c r="C42" i="1"/>
  <c r="H42" i="1" s="1"/>
  <c r="D41" i="1"/>
  <c r="C41" i="1"/>
  <c r="H41" i="1" s="1"/>
  <c r="D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D26" i="1"/>
  <c r="C26" i="1"/>
  <c r="H26" i="1" s="1"/>
  <c r="D25" i="1"/>
  <c r="C25" i="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D10" i="1"/>
  <c r="C10" i="1"/>
  <c r="H10" i="1" s="1"/>
  <c r="D9" i="1"/>
  <c r="C9" i="1"/>
  <c r="H9" i="1" s="1"/>
  <c r="D8" i="1"/>
  <c r="C8" i="1"/>
  <c r="H8" i="1" s="1"/>
  <c r="D7" i="1"/>
  <c r="C7" i="1"/>
  <c r="H7" i="1" s="1"/>
  <c r="D6" i="1"/>
  <c r="C6" i="1"/>
  <c r="H6" i="1" s="1"/>
  <c r="D5" i="1"/>
  <c r="C5" i="1"/>
  <c r="H5" i="1" s="1"/>
  <c r="D4" i="1"/>
  <c r="C4" i="1"/>
  <c r="E286" i="9" l="1"/>
  <c r="B286" i="9" s="1"/>
  <c r="F217" i="9"/>
  <c r="E292" i="9"/>
  <c r="B292" i="9" s="1"/>
  <c r="E302" i="9"/>
  <c r="B302" i="9" s="1"/>
  <c r="F13" i="5"/>
  <c r="F214" i="9"/>
  <c r="B214" i="9" s="1"/>
  <c r="H1580" i="1"/>
  <c r="H1576" i="1"/>
  <c r="H1503" i="1"/>
  <c r="H1511" i="1"/>
  <c r="G1511" i="1"/>
  <c r="D24" i="8"/>
  <c r="C1499" i="1" s="1"/>
  <c r="H1499" i="1" s="1"/>
  <c r="C1501" i="1"/>
  <c r="H1501" i="1" s="1"/>
  <c r="G1504" i="1"/>
  <c r="G1499" i="1"/>
  <c r="H1491" i="1"/>
  <c r="H1487" i="1"/>
  <c r="H1483" i="1"/>
  <c r="D22" i="7"/>
  <c r="C1453" i="1" s="1"/>
  <c r="H1439" i="1"/>
  <c r="G1438" i="1"/>
  <c r="F122" i="6"/>
  <c r="D1409" i="1"/>
  <c r="H1409" i="1" s="1"/>
  <c r="G1410" i="1"/>
  <c r="D1401" i="1"/>
  <c r="H1401" i="1" s="1"/>
  <c r="G1403" i="1"/>
  <c r="D1376" i="1"/>
  <c r="F28" i="6"/>
  <c r="E308" i="9"/>
  <c r="B308" i="9" s="1"/>
  <c r="E290" i="9"/>
  <c r="B290" i="9" s="1"/>
  <c r="E281" i="9"/>
  <c r="B281" i="9" s="1"/>
  <c r="D1214" i="1"/>
  <c r="F239" i="5"/>
  <c r="D1184" i="1"/>
  <c r="F146" i="5"/>
  <c r="D1112" i="1"/>
  <c r="D997" i="1"/>
  <c r="G997" i="1" s="1"/>
  <c r="E12" i="5"/>
  <c r="D990" i="1" s="1"/>
  <c r="H411" i="1"/>
  <c r="H412" i="1"/>
  <c r="H289" i="1"/>
  <c r="D252" i="4"/>
  <c r="C248" i="1" s="1"/>
  <c r="E69" i="9"/>
  <c r="B69" i="9" s="1"/>
  <c r="E58" i="9"/>
  <c r="B58" i="9" s="1"/>
  <c r="E43" i="9"/>
  <c r="B43" i="9" s="1"/>
  <c r="E42" i="9"/>
  <c r="B42" i="9" s="1"/>
  <c r="E27" i="9"/>
  <c r="B27" i="9" s="1"/>
  <c r="E275" i="9"/>
  <c r="B275" i="9" s="1"/>
  <c r="E22" i="9"/>
  <c r="B22" i="9" s="1"/>
  <c r="F652" i="4"/>
  <c r="E153" i="9"/>
  <c r="B153" i="9" s="1"/>
  <c r="E140" i="9"/>
  <c r="B140" i="9" s="1"/>
  <c r="H398" i="1"/>
  <c r="H389" i="1"/>
  <c r="H371" i="1"/>
  <c r="H367" i="1"/>
  <c r="H365" i="1"/>
  <c r="H359" i="1"/>
  <c r="H361" i="1"/>
  <c r="H295" i="1"/>
  <c r="F300" i="4"/>
  <c r="E644" i="4"/>
  <c r="D638" i="1" s="1"/>
  <c r="H638" i="1" s="1"/>
  <c r="H276" i="1"/>
  <c r="E71" i="9"/>
  <c r="B71" i="9" s="1"/>
  <c r="H260" i="1"/>
  <c r="H261" i="1"/>
  <c r="E70" i="9"/>
  <c r="B70" i="9" s="1"/>
  <c r="H257" i="1"/>
  <c r="F259" i="4"/>
  <c r="H255" i="1"/>
  <c r="H233" i="1"/>
  <c r="F219" i="4"/>
  <c r="F202" i="4"/>
  <c r="F188" i="4"/>
  <c r="E46" i="9"/>
  <c r="B46" i="9" s="1"/>
  <c r="H185" i="1"/>
  <c r="B221" i="9"/>
  <c r="H181" i="1"/>
  <c r="H179" i="1"/>
  <c r="H177" i="1"/>
  <c r="H175" i="1"/>
  <c r="H173" i="1"/>
  <c r="H169" i="1"/>
  <c r="H165" i="1"/>
  <c r="F169" i="4"/>
  <c r="H160" i="1"/>
  <c r="E163" i="4"/>
  <c r="D159" i="1" s="1"/>
  <c r="F159" i="4"/>
  <c r="H154" i="1"/>
  <c r="D149" i="1"/>
  <c r="H149" i="1"/>
  <c r="F153" i="4"/>
  <c r="H116" i="1"/>
  <c r="F120" i="4"/>
  <c r="H113" i="1"/>
  <c r="E38" i="9"/>
  <c r="B38" i="9" s="1"/>
  <c r="B217" i="9"/>
  <c r="H111" i="1"/>
  <c r="H107" i="1"/>
  <c r="H103" i="1"/>
  <c r="H105" i="1"/>
  <c r="H93" i="1"/>
  <c r="H87" i="1"/>
  <c r="H89" i="1"/>
  <c r="F91" i="4"/>
  <c r="H59" i="1"/>
  <c r="F62" i="4"/>
  <c r="H58" i="1"/>
  <c r="E26" i="9"/>
  <c r="B26" i="9" s="1"/>
  <c r="H25" i="1"/>
  <c r="H27" i="1"/>
  <c r="F29" i="4"/>
  <c r="F23" i="4"/>
  <c r="H11" i="1"/>
  <c r="H4" i="1"/>
  <c r="E7" i="4"/>
  <c r="D3" i="1" s="1"/>
  <c r="H1530" i="1"/>
  <c r="G1530" i="1"/>
  <c r="H1550" i="1"/>
  <c r="G1550" i="1"/>
  <c r="H1570" i="1"/>
  <c r="G1570" i="1"/>
  <c r="H480" i="1"/>
  <c r="G480" i="1"/>
  <c r="H486" i="1"/>
  <c r="G486" i="1"/>
  <c r="H492" i="1"/>
  <c r="G492" i="1"/>
  <c r="H498" i="1"/>
  <c r="G498" i="1"/>
  <c r="H510" i="1"/>
  <c r="G510" i="1"/>
  <c r="H528" i="1"/>
  <c r="G528" i="1"/>
  <c r="H534" i="1"/>
  <c r="G534" i="1"/>
  <c r="H542" i="1"/>
  <c r="G542" i="1"/>
  <c r="H546" i="1"/>
  <c r="G546" i="1"/>
  <c r="H552" i="1"/>
  <c r="G552" i="1"/>
  <c r="H560" i="1"/>
  <c r="G560" i="1"/>
  <c r="H570" i="1"/>
  <c r="G570" i="1"/>
  <c r="H647" i="1"/>
  <c r="G647" i="1"/>
  <c r="H733" i="1"/>
  <c r="G733" i="1"/>
  <c r="H739" i="1"/>
  <c r="G739" i="1"/>
  <c r="H745" i="1"/>
  <c r="G745" i="1"/>
  <c r="H751" i="1"/>
  <c r="G751" i="1"/>
  <c r="H755" i="1"/>
  <c r="G755" i="1"/>
  <c r="H759" i="1"/>
  <c r="G759" i="1"/>
  <c r="H763" i="1"/>
  <c r="G763" i="1"/>
  <c r="H767" i="1"/>
  <c r="G767" i="1"/>
  <c r="H775" i="1"/>
  <c r="G775" i="1"/>
  <c r="H785" i="1"/>
  <c r="G785" i="1"/>
  <c r="H791" i="1"/>
  <c r="G791" i="1"/>
  <c r="H797" i="1"/>
  <c r="G797" i="1"/>
  <c r="H801" i="1"/>
  <c r="G801" i="1"/>
  <c r="H805" i="1"/>
  <c r="G805" i="1"/>
  <c r="H809" i="1"/>
  <c r="G809" i="1"/>
  <c r="H813" i="1"/>
  <c r="G813" i="1"/>
  <c r="H819" i="1"/>
  <c r="G819" i="1"/>
  <c r="H827" i="1"/>
  <c r="G827" i="1"/>
  <c r="H835" i="1"/>
  <c r="G835" i="1"/>
  <c r="H839" i="1"/>
  <c r="G839" i="1"/>
  <c r="H845" i="1"/>
  <c r="G845" i="1"/>
  <c r="H851" i="1"/>
  <c r="G851" i="1"/>
  <c r="H857" i="1"/>
  <c r="G857" i="1"/>
  <c r="H865" i="1"/>
  <c r="G865" i="1"/>
  <c r="H871" i="1"/>
  <c r="G871" i="1"/>
  <c r="H877" i="1"/>
  <c r="G877" i="1"/>
  <c r="H883" i="1"/>
  <c r="G883" i="1"/>
  <c r="H889" i="1"/>
  <c r="G889" i="1"/>
  <c r="H893" i="1"/>
  <c r="G893" i="1"/>
  <c r="H895" i="1"/>
  <c r="G895" i="1"/>
  <c r="H901" i="1"/>
  <c r="G901" i="1"/>
  <c r="H903" i="1"/>
  <c r="G903" i="1"/>
  <c r="H909" i="1"/>
  <c r="G909" i="1"/>
  <c r="H915" i="1"/>
  <c r="G915" i="1"/>
  <c r="H921" i="1"/>
  <c r="G921" i="1"/>
  <c r="H929" i="1"/>
  <c r="G929" i="1"/>
  <c r="H935" i="1"/>
  <c r="G935" i="1"/>
  <c r="H939" i="1"/>
  <c r="G939" i="1"/>
  <c r="H947" i="1"/>
  <c r="G947" i="1"/>
  <c r="H953" i="1"/>
  <c r="G953" i="1"/>
  <c r="H959" i="1"/>
  <c r="G959" i="1"/>
  <c r="H965" i="1"/>
  <c r="G965" i="1"/>
  <c r="H971" i="1"/>
  <c r="G971" i="1"/>
  <c r="H973" i="1"/>
  <c r="G973" i="1"/>
  <c r="H975" i="1"/>
  <c r="G975" i="1"/>
  <c r="H983" i="1"/>
  <c r="G983" i="1"/>
  <c r="H992" i="1"/>
  <c r="G992" i="1"/>
  <c r="H998" i="1"/>
  <c r="G998" i="1"/>
  <c r="H1002" i="1"/>
  <c r="G1002" i="1"/>
  <c r="H1008" i="1"/>
  <c r="G1008" i="1"/>
  <c r="H1016" i="1"/>
  <c r="G1016" i="1"/>
  <c r="H1022" i="1"/>
  <c r="G1022" i="1"/>
  <c r="H1028" i="1"/>
  <c r="G1028" i="1"/>
  <c r="H1036" i="1"/>
  <c r="G1036" i="1"/>
  <c r="H1042" i="1"/>
  <c r="G1042" i="1"/>
  <c r="H1069" i="1"/>
  <c r="G1069" i="1"/>
  <c r="H1073" i="1"/>
  <c r="G1073" i="1"/>
  <c r="H1075" i="1"/>
  <c r="G1075" i="1"/>
  <c r="H1079" i="1"/>
  <c r="G1079" i="1"/>
  <c r="H1083" i="1"/>
  <c r="G1083" i="1"/>
  <c r="H1085" i="1"/>
  <c r="G1085" i="1"/>
  <c r="H1087" i="1"/>
  <c r="G1087" i="1"/>
  <c r="H1089" i="1"/>
  <c r="G1089" i="1"/>
  <c r="G1094" i="1"/>
  <c r="H1094" i="1"/>
  <c r="H1215" i="1"/>
  <c r="G1215" i="1"/>
  <c r="H1219" i="1"/>
  <c r="G1219" i="1"/>
  <c r="H1455" i="1"/>
  <c r="G1455" i="1"/>
  <c r="J1455" i="1"/>
  <c r="H474"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19" i="1"/>
  <c r="G619" i="1"/>
  <c r="H621" i="1"/>
  <c r="G621" i="1"/>
  <c r="H623" i="1"/>
  <c r="G623" i="1"/>
  <c r="H625" i="1"/>
  <c r="G625" i="1"/>
  <c r="H627" i="1"/>
  <c r="G627" i="1"/>
  <c r="H632" i="1"/>
  <c r="G632" i="1"/>
  <c r="H1049" i="1"/>
  <c r="G1049" i="1"/>
  <c r="H1051" i="1"/>
  <c r="G1051" i="1"/>
  <c r="H1053" i="1"/>
  <c r="G1053" i="1"/>
  <c r="H1055" i="1"/>
  <c r="G1055" i="1"/>
  <c r="H1057" i="1"/>
  <c r="G1057" i="1"/>
  <c r="H1059" i="1"/>
  <c r="G1059" i="1"/>
  <c r="H1061" i="1"/>
  <c r="G1061" i="1"/>
  <c r="H1063" i="1"/>
  <c r="G1063"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F134" i="4"/>
  <c r="D133" i="4"/>
  <c r="H482" i="1"/>
  <c r="G482" i="1"/>
  <c r="H490" i="1"/>
  <c r="G490" i="1"/>
  <c r="H496" i="1"/>
  <c r="G496" i="1"/>
  <c r="H502" i="1"/>
  <c r="G502" i="1"/>
  <c r="H506" i="1"/>
  <c r="G506" i="1"/>
  <c r="H512" i="1"/>
  <c r="G512" i="1"/>
  <c r="H516" i="1"/>
  <c r="G516" i="1"/>
  <c r="H520" i="1"/>
  <c r="G520" i="1"/>
  <c r="H524" i="1"/>
  <c r="G524" i="1"/>
  <c r="H530" i="1"/>
  <c r="G530" i="1"/>
  <c r="H536" i="1"/>
  <c r="G536" i="1"/>
  <c r="H540" i="1"/>
  <c r="G540" i="1"/>
  <c r="H548" i="1"/>
  <c r="G548" i="1"/>
  <c r="H554" i="1"/>
  <c r="G554" i="1"/>
  <c r="H558" i="1"/>
  <c r="G558" i="1"/>
  <c r="H564" i="1"/>
  <c r="G564" i="1"/>
  <c r="H568" i="1"/>
  <c r="G568" i="1"/>
  <c r="H574" i="1"/>
  <c r="G574" i="1"/>
  <c r="H578" i="1"/>
  <c r="G578" i="1"/>
  <c r="H580" i="1"/>
  <c r="G580" i="1"/>
  <c r="H584" i="1"/>
  <c r="G584" i="1"/>
  <c r="H641" i="1"/>
  <c r="G641" i="1"/>
  <c r="H645" i="1"/>
  <c r="G645" i="1"/>
  <c r="H649" i="1"/>
  <c r="G649" i="1"/>
  <c r="H653" i="1"/>
  <c r="G653" i="1"/>
  <c r="H657" i="1"/>
  <c r="G657" i="1"/>
  <c r="H659" i="1"/>
  <c r="G659" i="1"/>
  <c r="H663" i="1"/>
  <c r="G663" i="1"/>
  <c r="H665" i="1"/>
  <c r="G665" i="1"/>
  <c r="H669" i="1"/>
  <c r="G669" i="1"/>
  <c r="H671" i="1"/>
  <c r="G671" i="1"/>
  <c r="H675" i="1"/>
  <c r="G675" i="1"/>
  <c r="H677" i="1"/>
  <c r="G677" i="1"/>
  <c r="H681" i="1"/>
  <c r="G681" i="1"/>
  <c r="H683" i="1"/>
  <c r="G683" i="1"/>
  <c r="H687" i="1"/>
  <c r="G687" i="1"/>
  <c r="H689" i="1"/>
  <c r="G689" i="1"/>
  <c r="H693" i="1"/>
  <c r="G693" i="1"/>
  <c r="H697" i="1"/>
  <c r="G697" i="1"/>
  <c r="H701" i="1"/>
  <c r="G701" i="1"/>
  <c r="H705" i="1"/>
  <c r="G705" i="1"/>
  <c r="H711" i="1"/>
  <c r="G711" i="1"/>
  <c r="H715" i="1"/>
  <c r="G715" i="1"/>
  <c r="H719" i="1"/>
  <c r="G719" i="1"/>
  <c r="H721" i="1"/>
  <c r="G721" i="1"/>
  <c r="H725" i="1"/>
  <c r="G725" i="1"/>
  <c r="H729" i="1"/>
  <c r="G729" i="1"/>
  <c r="H735" i="1"/>
  <c r="G735" i="1"/>
  <c r="H741" i="1"/>
  <c r="G741" i="1"/>
  <c r="H747" i="1"/>
  <c r="G747" i="1"/>
  <c r="H753" i="1"/>
  <c r="G753" i="1"/>
  <c r="H761" i="1"/>
  <c r="G761" i="1"/>
  <c r="H769" i="1"/>
  <c r="G769" i="1"/>
  <c r="H773" i="1"/>
  <c r="G773" i="1"/>
  <c r="H777" i="1"/>
  <c r="G777" i="1"/>
  <c r="H781" i="1"/>
  <c r="G781" i="1"/>
  <c r="H783" i="1"/>
  <c r="G783" i="1"/>
  <c r="H789" i="1"/>
  <c r="G789" i="1"/>
  <c r="H793" i="1"/>
  <c r="G793" i="1"/>
  <c r="H799" i="1"/>
  <c r="G799" i="1"/>
  <c r="H807" i="1"/>
  <c r="G807" i="1"/>
  <c r="H815" i="1"/>
  <c r="G815" i="1"/>
  <c r="H823" i="1"/>
  <c r="G823" i="1"/>
  <c r="H833" i="1"/>
  <c r="G833" i="1"/>
  <c r="H841" i="1"/>
  <c r="G841" i="1"/>
  <c r="H847" i="1"/>
  <c r="G847" i="1"/>
  <c r="H853" i="1"/>
  <c r="G853" i="1"/>
  <c r="H859" i="1"/>
  <c r="G859" i="1"/>
  <c r="H867" i="1"/>
  <c r="G867" i="1"/>
  <c r="H873" i="1"/>
  <c r="G873" i="1"/>
  <c r="H881" i="1"/>
  <c r="G881" i="1"/>
  <c r="H887" i="1"/>
  <c r="G887" i="1"/>
  <c r="H897" i="1"/>
  <c r="G897" i="1"/>
  <c r="H907" i="1"/>
  <c r="G907" i="1"/>
  <c r="H913" i="1"/>
  <c r="G913" i="1"/>
  <c r="H919" i="1"/>
  <c r="G919" i="1"/>
  <c r="H923" i="1"/>
  <c r="G923" i="1"/>
  <c r="H927" i="1"/>
  <c r="G927" i="1"/>
  <c r="H931" i="1"/>
  <c r="G931" i="1"/>
  <c r="H937" i="1"/>
  <c r="G937" i="1"/>
  <c r="H943" i="1"/>
  <c r="G943" i="1"/>
  <c r="H945" i="1"/>
  <c r="G945" i="1"/>
  <c r="H951" i="1"/>
  <c r="G951" i="1"/>
  <c r="H955" i="1"/>
  <c r="G955" i="1"/>
  <c r="H961" i="1"/>
  <c r="G961" i="1"/>
  <c r="H967" i="1"/>
  <c r="G967" i="1"/>
  <c r="H977" i="1"/>
  <c r="G977" i="1"/>
  <c r="H981" i="1"/>
  <c r="G981" i="1"/>
  <c r="H988" i="1"/>
  <c r="G988" i="1"/>
  <c r="H994" i="1"/>
  <c r="G994" i="1"/>
  <c r="H1000" i="1"/>
  <c r="G1000" i="1"/>
  <c r="H1006" i="1"/>
  <c r="G1006" i="1"/>
  <c r="H1010" i="1"/>
  <c r="G1010" i="1"/>
  <c r="H1014" i="1"/>
  <c r="G1014" i="1"/>
  <c r="H1020" i="1"/>
  <c r="G1020" i="1"/>
  <c r="H1026" i="1"/>
  <c r="G1026" i="1"/>
  <c r="H1032" i="1"/>
  <c r="G1032" i="1"/>
  <c r="H1034" i="1"/>
  <c r="G1034" i="1"/>
  <c r="H1038" i="1"/>
  <c r="G1038" i="1"/>
  <c r="H1044" i="1"/>
  <c r="G1044" i="1"/>
  <c r="H1067" i="1"/>
  <c r="G1067" i="1"/>
  <c r="H1071" i="1"/>
  <c r="G1071" i="1"/>
  <c r="H1081" i="1"/>
  <c r="G1081" i="1"/>
  <c r="H1221" i="1"/>
  <c r="G1221" i="1"/>
  <c r="F388" i="4"/>
  <c r="D363" i="4"/>
  <c r="G4" i="1"/>
  <c r="G6" i="1"/>
  <c r="G8" i="1"/>
  <c r="G10" i="1"/>
  <c r="G12" i="1"/>
  <c r="G15" i="1"/>
  <c r="G17" i="1"/>
  <c r="G19" i="1"/>
  <c r="G21" i="1"/>
  <c r="G24" i="1"/>
  <c r="G26"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4" i="1"/>
  <c r="G106" i="1"/>
  <c r="G108" i="1"/>
  <c r="G110" i="1"/>
  <c r="G112" i="1"/>
  <c r="G115" i="1"/>
  <c r="G118" i="1"/>
  <c r="G122" i="1"/>
  <c r="G124" i="1"/>
  <c r="G126" i="1"/>
  <c r="G128" i="1"/>
  <c r="G130" i="1"/>
  <c r="G132" i="1"/>
  <c r="G134" i="1"/>
  <c r="G136" i="1"/>
  <c r="G138" i="1"/>
  <c r="G140" i="1"/>
  <c r="G142" i="1"/>
  <c r="G144" i="1"/>
  <c r="G146" i="1"/>
  <c r="G149" i="1"/>
  <c r="G151" i="1"/>
  <c r="G153" i="1"/>
  <c r="G155" i="1"/>
  <c r="G158" i="1"/>
  <c r="G160" i="1"/>
  <c r="G162" i="1"/>
  <c r="G164" i="1"/>
  <c r="G166" i="1"/>
  <c r="G168" i="1"/>
  <c r="G170" i="1"/>
  <c r="G172" i="1"/>
  <c r="G174" i="1"/>
  <c r="G177" i="1"/>
  <c r="G179" i="1"/>
  <c r="G182" i="1"/>
  <c r="G184" i="1"/>
  <c r="G186" i="1"/>
  <c r="G187" i="1"/>
  <c r="G189" i="1"/>
  <c r="G191" i="1"/>
  <c r="G193" i="1"/>
  <c r="G195" i="1"/>
  <c r="G197" i="1"/>
  <c r="G199" i="1"/>
  <c r="G201" i="1"/>
  <c r="G203" i="1"/>
  <c r="G206" i="1"/>
  <c r="G209" i="1"/>
  <c r="G213" i="1"/>
  <c r="G215" i="1"/>
  <c r="G217" i="1"/>
  <c r="G219" i="1"/>
  <c r="G221" i="1"/>
  <c r="G223" i="1"/>
  <c r="G225" i="1"/>
  <c r="G227" i="1"/>
  <c r="G228" i="1"/>
  <c r="G230" i="1"/>
  <c r="G231" i="1"/>
  <c r="G232" i="1"/>
  <c r="G233" i="1"/>
  <c r="G234" i="1"/>
  <c r="G236" i="1"/>
  <c r="G237" i="1"/>
  <c r="G238" i="1"/>
  <c r="G239" i="1"/>
  <c r="G240" i="1"/>
  <c r="G241" i="1"/>
  <c r="G242" i="1"/>
  <c r="G243" i="1"/>
  <c r="G244" i="1"/>
  <c r="G245" i="1"/>
  <c r="G246" i="1"/>
  <c r="G247" i="1"/>
  <c r="G249" i="1"/>
  <c r="G250" i="1"/>
  <c r="G251" i="1"/>
  <c r="G252" i="1"/>
  <c r="G253" i="1"/>
  <c r="G254" i="1"/>
  <c r="G255" i="1"/>
  <c r="G256" i="1"/>
  <c r="G257"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1" i="1"/>
  <c r="G571" i="1"/>
  <c r="H573" i="1"/>
  <c r="G573" i="1"/>
  <c r="H575" i="1"/>
  <c r="G575" i="1"/>
  <c r="H577" i="1"/>
  <c r="G577" i="1"/>
  <c r="H579" i="1"/>
  <c r="G579" i="1"/>
  <c r="H581" i="1"/>
  <c r="G581" i="1"/>
  <c r="H583" i="1"/>
  <c r="G583" i="1"/>
  <c r="H585" i="1"/>
  <c r="G585"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7" i="1"/>
  <c r="G987" i="1"/>
  <c r="H989" i="1"/>
  <c r="G989" i="1"/>
  <c r="H991" i="1"/>
  <c r="G991" i="1"/>
  <c r="H993" i="1"/>
  <c r="G993" i="1"/>
  <c r="H995" i="1"/>
  <c r="G995" i="1"/>
  <c r="H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G1090" i="1"/>
  <c r="H1090"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G1406" i="1"/>
  <c r="H1406" i="1"/>
  <c r="G1415" i="1"/>
  <c r="H1415" i="1"/>
  <c r="G1420" i="1"/>
  <c r="H1420" i="1"/>
  <c r="G1428" i="1"/>
  <c r="H1428" i="1"/>
  <c r="G1431" i="1"/>
  <c r="H1431" i="1"/>
  <c r="H1526" i="1"/>
  <c r="G1526" i="1"/>
  <c r="H1534" i="1"/>
  <c r="G1534" i="1"/>
  <c r="H1538" i="1"/>
  <c r="G1538" i="1"/>
  <c r="H1542" i="1"/>
  <c r="G1542" i="1"/>
  <c r="H1546" i="1"/>
  <c r="G1546" i="1"/>
  <c r="H1554" i="1"/>
  <c r="G1554" i="1"/>
  <c r="H1558" i="1"/>
  <c r="G1558" i="1"/>
  <c r="H1562" i="1"/>
  <c r="G1562" i="1"/>
  <c r="H1566" i="1"/>
  <c r="G1566" i="1"/>
  <c r="H1574" i="1"/>
  <c r="G1574" i="1"/>
  <c r="H1578" i="1"/>
  <c r="G1578" i="1"/>
  <c r="H484" i="1"/>
  <c r="G484" i="1"/>
  <c r="H488" i="1"/>
  <c r="G488" i="1"/>
  <c r="H494" i="1"/>
  <c r="G494" i="1"/>
  <c r="H500" i="1"/>
  <c r="G500" i="1"/>
  <c r="H504" i="1"/>
  <c r="G504" i="1"/>
  <c r="H508" i="1"/>
  <c r="G508" i="1"/>
  <c r="H514" i="1"/>
  <c r="G514" i="1"/>
  <c r="H518" i="1"/>
  <c r="G518" i="1"/>
  <c r="H526" i="1"/>
  <c r="G526" i="1"/>
  <c r="H532" i="1"/>
  <c r="G532" i="1"/>
  <c r="H538" i="1"/>
  <c r="G538" i="1"/>
  <c r="H544" i="1"/>
  <c r="G544" i="1"/>
  <c r="H550" i="1"/>
  <c r="G550" i="1"/>
  <c r="H556" i="1"/>
  <c r="G556" i="1"/>
  <c r="H562" i="1"/>
  <c r="G562" i="1"/>
  <c r="H566" i="1"/>
  <c r="G566" i="1"/>
  <c r="H572" i="1"/>
  <c r="G572" i="1"/>
  <c r="H576" i="1"/>
  <c r="G576" i="1"/>
  <c r="H582" i="1"/>
  <c r="G582" i="1"/>
  <c r="H586" i="1"/>
  <c r="G586" i="1"/>
  <c r="H643" i="1"/>
  <c r="G643" i="1"/>
  <c r="H651" i="1"/>
  <c r="G651" i="1"/>
  <c r="H655" i="1"/>
  <c r="G655" i="1"/>
  <c r="H661" i="1"/>
  <c r="G661" i="1"/>
  <c r="H667" i="1"/>
  <c r="G667" i="1"/>
  <c r="H673" i="1"/>
  <c r="G673" i="1"/>
  <c r="H679" i="1"/>
  <c r="G679" i="1"/>
  <c r="H685" i="1"/>
  <c r="G685" i="1"/>
  <c r="H691" i="1"/>
  <c r="G691" i="1"/>
  <c r="H695" i="1"/>
  <c r="G695" i="1"/>
  <c r="H699" i="1"/>
  <c r="G699" i="1"/>
  <c r="H703" i="1"/>
  <c r="G703" i="1"/>
  <c r="H707" i="1"/>
  <c r="G707" i="1"/>
  <c r="H709" i="1"/>
  <c r="G709" i="1"/>
  <c r="H713" i="1"/>
  <c r="G713" i="1"/>
  <c r="H717" i="1"/>
  <c r="G717" i="1"/>
  <c r="H723" i="1"/>
  <c r="G723" i="1"/>
  <c r="H727" i="1"/>
  <c r="G727" i="1"/>
  <c r="H731" i="1"/>
  <c r="G731" i="1"/>
  <c r="H737" i="1"/>
  <c r="G737" i="1"/>
  <c r="H743" i="1"/>
  <c r="G743" i="1"/>
  <c r="H749" i="1"/>
  <c r="G749" i="1"/>
  <c r="H757" i="1"/>
  <c r="G757" i="1"/>
  <c r="H765" i="1"/>
  <c r="G765" i="1"/>
  <c r="H771" i="1"/>
  <c r="G771" i="1"/>
  <c r="H779" i="1"/>
  <c r="G779" i="1"/>
  <c r="H787" i="1"/>
  <c r="G787" i="1"/>
  <c r="H795" i="1"/>
  <c r="G795" i="1"/>
  <c r="H803" i="1"/>
  <c r="G803" i="1"/>
  <c r="H811" i="1"/>
  <c r="G811" i="1"/>
  <c r="H817" i="1"/>
  <c r="G817" i="1"/>
  <c r="H821" i="1"/>
  <c r="G821" i="1"/>
  <c r="H825" i="1"/>
  <c r="G825" i="1"/>
  <c r="H829" i="1"/>
  <c r="G829" i="1"/>
  <c r="H831" i="1"/>
  <c r="G831" i="1"/>
  <c r="H837" i="1"/>
  <c r="G837" i="1"/>
  <c r="H843" i="1"/>
  <c r="G843" i="1"/>
  <c r="H849" i="1"/>
  <c r="G849" i="1"/>
  <c r="H855" i="1"/>
  <c r="G855" i="1"/>
  <c r="H861" i="1"/>
  <c r="G861" i="1"/>
  <c r="H863" i="1"/>
  <c r="G863" i="1"/>
  <c r="H869" i="1"/>
  <c r="G869" i="1"/>
  <c r="H875" i="1"/>
  <c r="G875" i="1"/>
  <c r="H879" i="1"/>
  <c r="G879" i="1"/>
  <c r="H885" i="1"/>
  <c r="G885" i="1"/>
  <c r="H891" i="1"/>
  <c r="G891" i="1"/>
  <c r="H899" i="1"/>
  <c r="G899" i="1"/>
  <c r="H905" i="1"/>
  <c r="G905" i="1"/>
  <c r="H911" i="1"/>
  <c r="G911" i="1"/>
  <c r="H917" i="1"/>
  <c r="G917" i="1"/>
  <c r="H925" i="1"/>
  <c r="G925" i="1"/>
  <c r="H933" i="1"/>
  <c r="G933" i="1"/>
  <c r="H941" i="1"/>
  <c r="G941" i="1"/>
  <c r="H949" i="1"/>
  <c r="G949" i="1"/>
  <c r="H957" i="1"/>
  <c r="G957" i="1"/>
  <c r="H963" i="1"/>
  <c r="G963" i="1"/>
  <c r="H969" i="1"/>
  <c r="G969" i="1"/>
  <c r="H979" i="1"/>
  <c r="G979" i="1"/>
  <c r="H986" i="1"/>
  <c r="G986" i="1"/>
  <c r="H996" i="1"/>
  <c r="G996" i="1"/>
  <c r="H1004" i="1"/>
  <c r="G1004" i="1"/>
  <c r="H1012" i="1"/>
  <c r="G1012" i="1"/>
  <c r="H1018" i="1"/>
  <c r="G1018" i="1"/>
  <c r="H1024" i="1"/>
  <c r="G1024" i="1"/>
  <c r="H1030" i="1"/>
  <c r="G1030" i="1"/>
  <c r="H1040" i="1"/>
  <c r="G1040" i="1"/>
  <c r="H1077" i="1"/>
  <c r="G1077" i="1"/>
  <c r="H1217" i="1"/>
  <c r="G1217" i="1"/>
  <c r="H1453" i="1"/>
  <c r="G1453" i="1"/>
  <c r="G5" i="1"/>
  <c r="G7" i="1"/>
  <c r="G9" i="1"/>
  <c r="G11" i="1"/>
  <c r="G13" i="1"/>
  <c r="G14" i="1"/>
  <c r="G16" i="1"/>
  <c r="G18" i="1"/>
  <c r="G20" i="1"/>
  <c r="G22" i="1"/>
  <c r="G23" i="1"/>
  <c r="G25" i="1"/>
  <c r="G27" i="1"/>
  <c r="G28" i="1"/>
  <c r="G30" i="1"/>
  <c r="G32" i="1"/>
  <c r="G34" i="1"/>
  <c r="G36" i="1"/>
  <c r="G38" i="1"/>
  <c r="G42" i="1"/>
  <c r="G44" i="1"/>
  <c r="G48" i="1"/>
  <c r="G50" i="1"/>
  <c r="G52" i="1"/>
  <c r="G54" i="1"/>
  <c r="G56" i="1"/>
  <c r="G58" i="1"/>
  <c r="G60" i="1"/>
  <c r="G62" i="1"/>
  <c r="G64" i="1"/>
  <c r="G66" i="1"/>
  <c r="G68" i="1"/>
  <c r="G70" i="1"/>
  <c r="G72" i="1"/>
  <c r="G74" i="1"/>
  <c r="G76" i="1"/>
  <c r="G80" i="1"/>
  <c r="G82" i="1"/>
  <c r="G84" i="1"/>
  <c r="G86" i="1"/>
  <c r="G88" i="1"/>
  <c r="G90" i="1"/>
  <c r="G92" i="1"/>
  <c r="G94" i="1"/>
  <c r="G96" i="1"/>
  <c r="G98" i="1"/>
  <c r="G100" i="1"/>
  <c r="G103" i="1"/>
  <c r="G105" i="1"/>
  <c r="G107" i="1"/>
  <c r="G109" i="1"/>
  <c r="G111" i="1"/>
  <c r="G113" i="1"/>
  <c r="G114" i="1"/>
  <c r="G116" i="1"/>
  <c r="G117" i="1"/>
  <c r="G119" i="1"/>
  <c r="G121" i="1"/>
  <c r="G123" i="1"/>
  <c r="G125" i="1"/>
  <c r="G127" i="1"/>
  <c r="G131" i="1"/>
  <c r="G133" i="1"/>
  <c r="G135" i="1"/>
  <c r="G137" i="1"/>
  <c r="G139" i="1"/>
  <c r="G141" i="1"/>
  <c r="G143" i="1"/>
  <c r="G145" i="1"/>
  <c r="G150" i="1"/>
  <c r="G152" i="1"/>
  <c r="G154" i="1"/>
  <c r="G156" i="1"/>
  <c r="G157" i="1"/>
  <c r="G161" i="1"/>
  <c r="G163" i="1"/>
  <c r="G165" i="1"/>
  <c r="G167" i="1"/>
  <c r="G169" i="1"/>
  <c r="G171" i="1"/>
  <c r="G173" i="1"/>
  <c r="G175" i="1"/>
  <c r="G176" i="1"/>
  <c r="G178" i="1"/>
  <c r="G180" i="1"/>
  <c r="G181" i="1"/>
  <c r="G183" i="1"/>
  <c r="G185" i="1"/>
  <c r="G188" i="1"/>
  <c r="G190" i="1"/>
  <c r="G194" i="1"/>
  <c r="G196" i="1"/>
  <c r="G198" i="1"/>
  <c r="G200" i="1"/>
  <c r="G202" i="1"/>
  <c r="G204" i="1"/>
  <c r="G205" i="1"/>
  <c r="G207" i="1"/>
  <c r="G208" i="1"/>
  <c r="G210" i="1"/>
  <c r="G212" i="1"/>
  <c r="G214" i="1"/>
  <c r="G216" i="1"/>
  <c r="G218" i="1"/>
  <c r="G220" i="1"/>
  <c r="G222" i="1"/>
  <c r="G224" i="1"/>
  <c r="G226" i="1"/>
  <c r="G229" i="1"/>
  <c r="G235" i="1"/>
  <c r="G258" i="1"/>
  <c r="H472" i="1"/>
  <c r="G474" i="1"/>
  <c r="H47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20" i="1"/>
  <c r="G620" i="1"/>
  <c r="H622" i="1"/>
  <c r="G622" i="1"/>
  <c r="H624" i="1"/>
  <c r="G624" i="1"/>
  <c r="H626" i="1"/>
  <c r="G626" i="1"/>
  <c r="H628" i="1"/>
  <c r="G628" i="1"/>
  <c r="H631" i="1"/>
  <c r="G631" i="1"/>
  <c r="H1048" i="1"/>
  <c r="G1048" i="1"/>
  <c r="H1050" i="1"/>
  <c r="G1050" i="1"/>
  <c r="H1052" i="1"/>
  <c r="G1052" i="1"/>
  <c r="H1054" i="1"/>
  <c r="G1054" i="1"/>
  <c r="H1056" i="1"/>
  <c r="G1056" i="1"/>
  <c r="H1058" i="1"/>
  <c r="G1058" i="1"/>
  <c r="H1060" i="1"/>
  <c r="G1060" i="1"/>
  <c r="H1062" i="1"/>
  <c r="G1062" i="1"/>
  <c r="H1064" i="1"/>
  <c r="G1064"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299" i="1"/>
  <c r="G1299"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1409" i="1"/>
  <c r="G1412" i="1"/>
  <c r="H1412" i="1"/>
  <c r="H1451" i="1"/>
  <c r="G1451" i="1"/>
  <c r="I1451" i="1" s="1"/>
  <c r="H1461" i="1"/>
  <c r="G1461" i="1"/>
  <c r="H1474" i="1"/>
  <c r="G1474" i="1"/>
  <c r="I1474" i="1" s="1"/>
  <c r="J1474" i="1"/>
  <c r="H1482" i="1"/>
  <c r="G1482" i="1"/>
  <c r="H1486" i="1"/>
  <c r="G1486" i="1"/>
  <c r="H1490" i="1"/>
  <c r="G1490" i="1"/>
  <c r="H1494" i="1"/>
  <c r="G1494" i="1"/>
  <c r="H1498" i="1"/>
  <c r="G1498" i="1"/>
  <c r="H1502" i="1"/>
  <c r="G1502" i="1"/>
  <c r="H1506" i="1"/>
  <c r="G1506" i="1"/>
  <c r="H1510" i="1"/>
  <c r="G1510" i="1"/>
  <c r="H1514" i="1"/>
  <c r="G1514" i="1"/>
  <c r="F238" i="5"/>
  <c r="G1092"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24" i="1"/>
  <c r="G112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G1402" i="1"/>
  <c r="H1402" i="1"/>
  <c r="G1405" i="1"/>
  <c r="H1405" i="1"/>
  <c r="G1416" i="1"/>
  <c r="H1416" i="1"/>
  <c r="G1419" i="1"/>
  <c r="H1419" i="1"/>
  <c r="G1424" i="1"/>
  <c r="H1424" i="1"/>
  <c r="G1427" i="1"/>
  <c r="H1427" i="1"/>
  <c r="G1432" i="1"/>
  <c r="H1432" i="1"/>
  <c r="I1442" i="1"/>
  <c r="I1444" i="1"/>
  <c r="H1449" i="1"/>
  <c r="G1449" i="1"/>
  <c r="I1449" i="1" s="1"/>
  <c r="H1459" i="1"/>
  <c r="G1459" i="1"/>
  <c r="J1464" i="1"/>
  <c r="G1091" i="1"/>
  <c r="G1095" i="1"/>
  <c r="H1447" i="1"/>
  <c r="G1447" i="1"/>
  <c r="I1447" i="1" s="1"/>
  <c r="H1457" i="1"/>
  <c r="G1457" i="1"/>
  <c r="J1462" i="1"/>
  <c r="H1472" i="1"/>
  <c r="G1472" i="1"/>
  <c r="I1472" i="1" s="1"/>
  <c r="J1472" i="1"/>
  <c r="F216" i="4"/>
  <c r="D215" i="4"/>
  <c r="D299" i="4"/>
  <c r="F304" i="4"/>
  <c r="H289" i="9"/>
  <c r="E87" i="5"/>
  <c r="D5" i="7"/>
  <c r="H30" i="3"/>
  <c r="G1439" i="1"/>
  <c r="I1439" i="1" s="1"/>
  <c r="J1439" i="1"/>
  <c r="H1440" i="1"/>
  <c r="I1440" i="1" s="1"/>
  <c r="G1441" i="1"/>
  <c r="I1441" i="1" s="1"/>
  <c r="J1441" i="1"/>
  <c r="H1442" i="1"/>
  <c r="G1443" i="1"/>
  <c r="I1443" i="1" s="1"/>
  <c r="J1443" i="1"/>
  <c r="H1444" i="1"/>
  <c r="H1468" i="1"/>
  <c r="G1468" i="1"/>
  <c r="I1468" i="1" s="1"/>
  <c r="J1468" i="1"/>
  <c r="H1479" i="1"/>
  <c r="G1479" i="1"/>
  <c r="I1479" i="1" s="1"/>
  <c r="J1479" i="1"/>
  <c r="F460" i="4"/>
  <c r="D459" i="4"/>
  <c r="F198" i="5"/>
  <c r="D190" i="5"/>
  <c r="F246" i="5"/>
  <c r="D245" i="5"/>
  <c r="D237" i="5" s="1"/>
  <c r="I24" i="3"/>
  <c r="E114" i="6"/>
  <c r="E5" i="7"/>
  <c r="D1437" i="1"/>
  <c r="G1437" i="1" s="1"/>
  <c r="I1446" i="1"/>
  <c r="I1448" i="1"/>
  <c r="I1450" i="1"/>
  <c r="I1452" i="1"/>
  <c r="H1454" i="1"/>
  <c r="G1454" i="1"/>
  <c r="I1456" i="1"/>
  <c r="I1458" i="1"/>
  <c r="I1460" i="1"/>
  <c r="H1462" i="1"/>
  <c r="G1462" i="1"/>
  <c r="I1462" i="1" s="1"/>
  <c r="H1464" i="1"/>
  <c r="G1464" i="1"/>
  <c r="H1466" i="1"/>
  <c r="G1466" i="1"/>
  <c r="I1466" i="1" s="1"/>
  <c r="J1466" i="1"/>
  <c r="H1477" i="1"/>
  <c r="G1477" i="1"/>
  <c r="I1477" i="1" s="1"/>
  <c r="J1477" i="1"/>
  <c r="H1522" i="1"/>
  <c r="G1522" i="1"/>
  <c r="E50" i="4"/>
  <c r="D46" i="1" s="1"/>
  <c r="H46" i="1" s="1"/>
  <c r="F83" i="4"/>
  <c r="E82" i="4"/>
  <c r="D78" i="1" s="1"/>
  <c r="H78" i="1" s="1"/>
  <c r="F107" i="4"/>
  <c r="E106" i="4"/>
  <c r="D102" i="1" s="1"/>
  <c r="H102" i="1" s="1"/>
  <c r="F224" i="4"/>
  <c r="H307" i="9"/>
  <c r="E176" i="5"/>
  <c r="D351" i="4"/>
  <c r="F356" i="4"/>
  <c r="F530" i="4"/>
  <c r="D529" i="4"/>
  <c r="D118" i="5"/>
  <c r="F36" i="6"/>
  <c r="D35" i="6"/>
  <c r="G1481" i="1"/>
  <c r="G1485" i="1"/>
  <c r="G1489" i="1"/>
  <c r="G1493" i="1"/>
  <c r="G1497" i="1"/>
  <c r="G1505" i="1"/>
  <c r="G1509" i="1"/>
  <c r="G1513" i="1"/>
  <c r="G1521" i="1"/>
  <c r="G1525" i="1"/>
  <c r="G1529" i="1"/>
  <c r="G1533" i="1"/>
  <c r="G1537" i="1"/>
  <c r="G1541" i="1"/>
  <c r="G1545" i="1"/>
  <c r="G1549" i="1"/>
  <c r="G1553" i="1"/>
  <c r="G1557" i="1"/>
  <c r="G1561" i="1"/>
  <c r="G1565" i="1"/>
  <c r="G1569" i="1"/>
  <c r="G1573" i="1"/>
  <c r="G1577" i="1"/>
  <c r="D44" i="4"/>
  <c r="D124" i="4"/>
  <c r="D152" i="4"/>
  <c r="D196" i="4"/>
  <c r="E252" i="4"/>
  <c r="D248" i="1" s="1"/>
  <c r="G248" i="1" s="1"/>
  <c r="F264" i="4"/>
  <c r="D263" i="4"/>
  <c r="E311" i="4"/>
  <c r="D306" i="1" s="1"/>
  <c r="H306" i="1" s="1"/>
  <c r="F364" i="4"/>
  <c r="D643" i="4"/>
  <c r="F416" i="4"/>
  <c r="F417" i="4"/>
  <c r="E459" i="4"/>
  <c r="D453" i="1" s="1"/>
  <c r="D472" i="4"/>
  <c r="D484" i="4"/>
  <c r="D515" i="4"/>
  <c r="E529" i="4"/>
  <c r="D567" i="4"/>
  <c r="F594" i="4"/>
  <c r="D593" i="4"/>
  <c r="F8" i="5"/>
  <c r="D177" i="5"/>
  <c r="F180" i="5"/>
  <c r="F207" i="5"/>
  <c r="D206" i="5"/>
  <c r="D141" i="6"/>
  <c r="F5" i="6"/>
  <c r="F6" i="6"/>
  <c r="E35" i="6"/>
  <c r="D114" i="6"/>
  <c r="F130" i="6"/>
  <c r="D129" i="6"/>
  <c r="D7" i="4"/>
  <c r="D163" i="4"/>
  <c r="E263" i="4"/>
  <c r="D259" i="1" s="1"/>
  <c r="E363" i="4"/>
  <c r="E643" i="4"/>
  <c r="D637" i="1" s="1"/>
  <c r="E593" i="4"/>
  <c r="D587" i="1" s="1"/>
  <c r="D12" i="5"/>
  <c r="F45" i="5"/>
  <c r="F70" i="5"/>
  <c r="D69" i="5"/>
  <c r="F242" i="5"/>
  <c r="D42" i="8"/>
  <c r="D49" i="8"/>
  <c r="C1524" i="1" s="1"/>
  <c r="G164" i="9"/>
  <c r="E164" i="9" s="1"/>
  <c r="B164" i="9" s="1"/>
  <c r="E143" i="9"/>
  <c r="B143"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192" i="9"/>
  <c r="E192" i="9" s="1"/>
  <c r="B192" i="9" s="1"/>
  <c r="G190" i="9"/>
  <c r="E190" i="9" s="1"/>
  <c r="B190"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I10" i="9"/>
  <c r="G279" i="9"/>
  <c r="E279" i="9" s="1"/>
  <c r="B279" i="9" s="1"/>
  <c r="G165" i="9"/>
  <c r="E165" i="9" s="1"/>
  <c r="B165" i="9" s="1"/>
  <c r="G163" i="9"/>
  <c r="E163" i="9" s="1"/>
  <c r="B163" i="9" s="1"/>
  <c r="G161" i="9"/>
  <c r="E161" i="9" s="1"/>
  <c r="B161" i="9" s="1"/>
  <c r="E148" i="9"/>
  <c r="B148" i="9" s="1"/>
  <c r="G162" i="9"/>
  <c r="E162" i="9" s="1"/>
  <c r="B162" i="9" s="1"/>
  <c r="G189" i="9"/>
  <c r="E189" i="9" s="1"/>
  <c r="B189" i="9" s="1"/>
  <c r="E289" i="9"/>
  <c r="B289" i="9" s="1"/>
  <c r="E156" i="9"/>
  <c r="B156" i="9" s="1"/>
  <c r="B145" i="9"/>
  <c r="B149" i="9"/>
  <c r="E160" i="9"/>
  <c r="B160" i="9" s="1"/>
  <c r="B262" i="9"/>
  <c r="B252" i="9"/>
  <c r="B256" i="9"/>
  <c r="B257" i="9"/>
  <c r="B260" i="9"/>
  <c r="B261" i="9"/>
  <c r="B264" i="9"/>
  <c r="B265" i="9"/>
  <c r="B268" i="9"/>
  <c r="B269" i="9"/>
  <c r="B287" i="9"/>
  <c r="B282" i="9"/>
  <c r="F215" i="9"/>
  <c r="B215" i="9" s="1"/>
  <c r="F219" i="9"/>
  <c r="B219" i="9" s="1"/>
  <c r="F223" i="9"/>
  <c r="B223" i="9" s="1"/>
  <c r="F227" i="9"/>
  <c r="B227" i="9" s="1"/>
  <c r="F231" i="9"/>
  <c r="B231" i="9" s="1"/>
  <c r="F235" i="9"/>
  <c r="B235" i="9" s="1"/>
  <c r="F239" i="9"/>
  <c r="B239" i="9" s="1"/>
  <c r="F243" i="9"/>
  <c r="B243" i="9" s="1"/>
  <c r="F247" i="9"/>
  <c r="B247" i="9" s="1"/>
  <c r="F250" i="9"/>
  <c r="B250" i="9" s="1"/>
  <c r="F251" i="9"/>
  <c r="B251" i="9" s="1"/>
  <c r="F254" i="9"/>
  <c r="B254" i="9" s="1"/>
  <c r="F255" i="9"/>
  <c r="B255" i="9" s="1"/>
  <c r="F258" i="9"/>
  <c r="B258" i="9" s="1"/>
  <c r="F259" i="9"/>
  <c r="B259" i="9" s="1"/>
  <c r="F262" i="9"/>
  <c r="F263" i="9"/>
  <c r="B263" i="9" s="1"/>
  <c r="F266" i="9"/>
  <c r="B266" i="9" s="1"/>
  <c r="F267" i="9"/>
  <c r="B267" i="9" s="1"/>
  <c r="F270" i="9"/>
  <c r="B270" i="9" s="1"/>
  <c r="F271" i="9"/>
  <c r="B271" i="9" s="1"/>
  <c r="E293" i="9"/>
  <c r="B293" i="9" s="1"/>
  <c r="E297" i="9"/>
  <c r="B297" i="9" s="1"/>
  <c r="G1501" i="1" l="1"/>
  <c r="E141" i="6"/>
  <c r="G317" i="9" s="1"/>
  <c r="E317" i="9" s="1"/>
  <c r="E316" i="9" s="1"/>
  <c r="G1401" i="1"/>
  <c r="E7" i="5"/>
  <c r="I20" i="3" s="1"/>
  <c r="G638" i="1"/>
  <c r="F213" i="9"/>
  <c r="B213" i="9" s="1"/>
  <c r="F644" i="4"/>
  <c r="F106" i="4"/>
  <c r="F82" i="4"/>
  <c r="F237" i="5"/>
  <c r="H23" i="3"/>
  <c r="C1214" i="1"/>
  <c r="K1450" i="9"/>
  <c r="I34" i="3"/>
  <c r="C1517" i="1"/>
  <c r="H28" i="3"/>
  <c r="C1435" i="1"/>
  <c r="D298" i="4"/>
  <c r="F299" i="4"/>
  <c r="C294" i="1"/>
  <c r="G306" i="1"/>
  <c r="G315" i="9"/>
  <c r="E315" i="9" s="1"/>
  <c r="H29" i="3"/>
  <c r="C1436" i="1"/>
  <c r="H19" i="9"/>
  <c r="E19" i="9" s="1"/>
  <c r="B19" i="9" s="1"/>
  <c r="H25" i="3"/>
  <c r="F35" i="6"/>
  <c r="C1329" i="1"/>
  <c r="F459" i="4"/>
  <c r="C453" i="1"/>
  <c r="E151" i="4"/>
  <c r="H1437" i="1"/>
  <c r="H27" i="3"/>
  <c r="F114" i="6"/>
  <c r="C1408" i="1"/>
  <c r="F593" i="4"/>
  <c r="C587" i="1"/>
  <c r="F515" i="4"/>
  <c r="C509" i="1"/>
  <c r="D420" i="4"/>
  <c r="F44" i="4"/>
  <c r="C40" i="1"/>
  <c r="I25" i="3"/>
  <c r="D1329" i="1"/>
  <c r="F484" i="4"/>
  <c r="C478" i="1"/>
  <c r="F196" i="4"/>
  <c r="C192" i="1"/>
  <c r="D528" i="4"/>
  <c r="F529" i="4"/>
  <c r="C523" i="1"/>
  <c r="E175" i="5"/>
  <c r="D1152" i="1" s="1"/>
  <c r="I22" i="3"/>
  <c r="D1153" i="1"/>
  <c r="I29" i="3"/>
  <c r="D1436" i="1"/>
  <c r="F252" i="4"/>
  <c r="F12" i="5"/>
  <c r="C990" i="1"/>
  <c r="E350" i="4"/>
  <c r="D358" i="1"/>
  <c r="F129" i="6"/>
  <c r="C1423" i="1"/>
  <c r="G310" i="9"/>
  <c r="E310" i="9" s="1"/>
  <c r="B310" i="9" s="1"/>
  <c r="F206" i="5"/>
  <c r="C1183" i="1"/>
  <c r="D7" i="5"/>
  <c r="F567" i="4"/>
  <c r="C561" i="1"/>
  <c r="F472" i="4"/>
  <c r="C466" i="1"/>
  <c r="F263" i="4"/>
  <c r="C259" i="1"/>
  <c r="G21" i="9"/>
  <c r="H21" i="9"/>
  <c r="D151" i="4"/>
  <c r="F152" i="4"/>
  <c r="C148" i="1"/>
  <c r="I1464" i="1"/>
  <c r="I27" i="3"/>
  <c r="D1408" i="1"/>
  <c r="F215" i="4"/>
  <c r="C211" i="1"/>
  <c r="F50" i="4"/>
  <c r="G102" i="1"/>
  <c r="G78" i="1"/>
  <c r="G46" i="1"/>
  <c r="H248" i="1"/>
  <c r="F163" i="4"/>
  <c r="C159" i="1"/>
  <c r="D350" i="4"/>
  <c r="F351" i="4"/>
  <c r="C346" i="1"/>
  <c r="F7" i="4"/>
  <c r="D6" i="4"/>
  <c r="C3" i="1"/>
  <c r="G307" i="9"/>
  <c r="E307" i="9" s="1"/>
  <c r="B307" i="9" s="1"/>
  <c r="F177" i="5"/>
  <c r="D176" i="5"/>
  <c r="C1154" i="1"/>
  <c r="F245" i="5"/>
  <c r="C1222" i="1"/>
  <c r="E68" i="5"/>
  <c r="D1065" i="1"/>
  <c r="G1524" i="1"/>
  <c r="H1524" i="1"/>
  <c r="D68" i="5"/>
  <c r="F69" i="5"/>
  <c r="C1047" i="1"/>
  <c r="E528" i="4"/>
  <c r="D523" i="1"/>
  <c r="F643" i="4"/>
  <c r="C637" i="1"/>
  <c r="C120" i="1"/>
  <c r="F124" i="4"/>
  <c r="F118" i="5"/>
  <c r="C1096" i="1"/>
  <c r="E420" i="4"/>
  <c r="D43" i="8"/>
  <c r="G309" i="9"/>
  <c r="E309" i="9" s="1"/>
  <c r="B309" i="9" s="1"/>
  <c r="F190" i="5"/>
  <c r="C1167" i="1"/>
  <c r="E298" i="4"/>
  <c r="I1457" i="1"/>
  <c r="I1459" i="1"/>
  <c r="E6" i="4"/>
  <c r="F363" i="4"/>
  <c r="C358" i="1"/>
  <c r="F133" i="4"/>
  <c r="C129" i="1"/>
  <c r="I1455" i="1"/>
  <c r="D1435" i="1" l="1"/>
  <c r="H9" i="3" s="1"/>
  <c r="F141" i="6"/>
  <c r="I28" i="3"/>
  <c r="B317" i="9"/>
  <c r="D985" i="1"/>
  <c r="H1096" i="1"/>
  <c r="G1096" i="1"/>
  <c r="H637" i="1"/>
  <c r="G637" i="1"/>
  <c r="H1154" i="1"/>
  <c r="G1154" i="1"/>
  <c r="H587" i="1"/>
  <c r="G587" i="1"/>
  <c r="H358" i="1"/>
  <c r="G358" i="1"/>
  <c r="H21" i="3"/>
  <c r="F68" i="5"/>
  <c r="C1046" i="1"/>
  <c r="H192" i="1"/>
  <c r="G192" i="1"/>
  <c r="H1065" i="1"/>
  <c r="G1065" i="1"/>
  <c r="H3" i="1"/>
  <c r="G3" i="1"/>
  <c r="H346" i="1"/>
  <c r="G346" i="1"/>
  <c r="H259" i="1"/>
  <c r="G259" i="1"/>
  <c r="H561" i="1"/>
  <c r="G561" i="1"/>
  <c r="D636" i="4"/>
  <c r="F528" i="4"/>
  <c r="C522" i="1"/>
  <c r="I21" i="3"/>
  <c r="D1046" i="1"/>
  <c r="F176" i="5"/>
  <c r="D175" i="5"/>
  <c r="H22" i="3"/>
  <c r="C1153" i="1"/>
  <c r="F6" i="4"/>
  <c r="H16" i="3"/>
  <c r="D412" i="4"/>
  <c r="C2" i="1"/>
  <c r="D289" i="4"/>
  <c r="D290" i="4" s="1"/>
  <c r="H17" i="3"/>
  <c r="F151" i="4"/>
  <c r="C147" i="1"/>
  <c r="E408" i="4"/>
  <c r="D403" i="1" s="1"/>
  <c r="D345" i="1"/>
  <c r="F420" i="4"/>
  <c r="D635" i="4"/>
  <c r="C414" i="1"/>
  <c r="H1329" i="1"/>
  <c r="G1329" i="1"/>
  <c r="G1436" i="1"/>
  <c r="H1436" i="1"/>
  <c r="D407" i="4"/>
  <c r="F298" i="4"/>
  <c r="C293" i="1"/>
  <c r="H1517" i="1"/>
  <c r="G1517" i="1"/>
  <c r="E407" i="4"/>
  <c r="D402" i="1" s="1"/>
  <c r="D293" i="1"/>
  <c r="I35" i="3"/>
  <c r="C1518" i="1"/>
  <c r="E6" i="5"/>
  <c r="H1222" i="1"/>
  <c r="G1222" i="1"/>
  <c r="D408" i="4"/>
  <c r="F350" i="4"/>
  <c r="C345" i="1"/>
  <c r="H211" i="1"/>
  <c r="G211" i="1"/>
  <c r="H466" i="1"/>
  <c r="G466" i="1"/>
  <c r="D6" i="5"/>
  <c r="H20" i="3"/>
  <c r="F7" i="5"/>
  <c r="C985" i="1"/>
  <c r="G1423" i="1"/>
  <c r="H1423" i="1"/>
  <c r="H990" i="1"/>
  <c r="G990" i="1"/>
  <c r="H523" i="1"/>
  <c r="G523" i="1"/>
  <c r="H509" i="1"/>
  <c r="G509" i="1"/>
  <c r="G1408" i="1"/>
  <c r="H1408" i="1"/>
  <c r="E289" i="4"/>
  <c r="E290" i="4" s="1"/>
  <c r="D286" i="1" s="1"/>
  <c r="I17" i="3"/>
  <c r="D147" i="1"/>
  <c r="G1435" i="1"/>
  <c r="H129" i="1"/>
  <c r="G129" i="1"/>
  <c r="I16" i="3"/>
  <c r="E412" i="4"/>
  <c r="D2" i="1"/>
  <c r="H1167" i="1"/>
  <c r="G1167" i="1"/>
  <c r="E635" i="4"/>
  <c r="D629" i="1" s="1"/>
  <c r="D414" i="1"/>
  <c r="H120" i="1"/>
  <c r="G120" i="1"/>
  <c r="E636" i="4"/>
  <c r="D630" i="1" s="1"/>
  <c r="D522" i="1"/>
  <c r="H1047" i="1"/>
  <c r="G1047" i="1"/>
  <c r="G312" i="9"/>
  <c r="E312" i="9" s="1"/>
  <c r="H159" i="1"/>
  <c r="G159" i="1"/>
  <c r="H148" i="1"/>
  <c r="G148" i="1"/>
  <c r="E21" i="9"/>
  <c r="H1183" i="1"/>
  <c r="G1183" i="1"/>
  <c r="H478" i="1"/>
  <c r="G478" i="1"/>
  <c r="H40" i="1"/>
  <c r="G40" i="1"/>
  <c r="H453" i="1"/>
  <c r="G453" i="1"/>
  <c r="B315" i="9"/>
  <c r="E314" i="9"/>
  <c r="I10" i="3" s="1"/>
  <c r="H294" i="1"/>
  <c r="G294" i="1"/>
  <c r="G313" i="9"/>
  <c r="E313" i="9" s="1"/>
  <c r="B313" i="9" s="1"/>
  <c r="H1214" i="1"/>
  <c r="G1214" i="1"/>
  <c r="H1435" i="1" l="1"/>
  <c r="F408" i="4"/>
  <c r="C403" i="1"/>
  <c r="H1518" i="1"/>
  <c r="G1518" i="1"/>
  <c r="H11" i="3"/>
  <c r="F635" i="4"/>
  <c r="C629" i="1"/>
  <c r="H2" i="1"/>
  <c r="G2" i="1"/>
  <c r="F175" i="5"/>
  <c r="C1152" i="1"/>
  <c r="B21" i="9"/>
  <c r="G284" i="9"/>
  <c r="E284" i="9" s="1"/>
  <c r="B284" i="9" s="1"/>
  <c r="G278" i="9"/>
  <c r="F6" i="5"/>
  <c r="C984" i="1"/>
  <c r="F407" i="4"/>
  <c r="C402" i="1"/>
  <c r="D639" i="4"/>
  <c r="F412" i="4"/>
  <c r="C407" i="1"/>
  <c r="E311" i="9"/>
  <c r="B312" i="9"/>
  <c r="E639" i="4"/>
  <c r="D407" i="1"/>
  <c r="H985" i="1"/>
  <c r="G985" i="1"/>
  <c r="H345" i="1"/>
  <c r="G345" i="1"/>
  <c r="H1153" i="1"/>
  <c r="G1153" i="1"/>
  <c r="F636" i="4"/>
  <c r="C630" i="1"/>
  <c r="K3" i="9"/>
  <c r="I9" i="3"/>
  <c r="H147" i="1"/>
  <c r="G147" i="1"/>
  <c r="F290" i="4"/>
  <c r="C286" i="1"/>
  <c r="H522" i="1"/>
  <c r="G522" i="1"/>
  <c r="E413" i="4"/>
  <c r="E414" i="4" s="1"/>
  <c r="D409" i="1" s="1"/>
  <c r="E291" i="4"/>
  <c r="D287" i="1" s="1"/>
  <c r="D285" i="1"/>
  <c r="H278" i="9"/>
  <c r="D984" i="1"/>
  <c r="H293" i="1"/>
  <c r="G293" i="1"/>
  <c r="H414" i="1"/>
  <c r="G414" i="1"/>
  <c r="D413" i="4"/>
  <c r="D291" i="4"/>
  <c r="F289" i="4"/>
  <c r="C285" i="1"/>
  <c r="H1046" i="1"/>
  <c r="G1046" i="1"/>
  <c r="E278" i="9" l="1"/>
  <c r="E277" i="9" s="1"/>
  <c r="D640" i="4"/>
  <c r="F413" i="4"/>
  <c r="D415" i="4"/>
  <c r="C408" i="1"/>
  <c r="H407" i="1"/>
  <c r="G407" i="1"/>
  <c r="H402" i="1"/>
  <c r="G402" i="1"/>
  <c r="H1152" i="1"/>
  <c r="G1152" i="1"/>
  <c r="H285" i="1"/>
  <c r="G285" i="1"/>
  <c r="E640" i="4"/>
  <c r="E415" i="4"/>
  <c r="D410" i="1" s="1"/>
  <c r="D408" i="1"/>
  <c r="H286" i="1"/>
  <c r="G286" i="1"/>
  <c r="D633" i="1"/>
  <c r="H629" i="1"/>
  <c r="G629" i="1"/>
  <c r="D414" i="4"/>
  <c r="H8" i="3"/>
  <c r="H984" i="1"/>
  <c r="G984" i="1"/>
  <c r="H403" i="1"/>
  <c r="G403" i="1"/>
  <c r="F291" i="4"/>
  <c r="C287" i="1"/>
  <c r="H630" i="1"/>
  <c r="G630" i="1"/>
  <c r="F639" i="4"/>
  <c r="C633" i="1"/>
  <c r="N3" i="9"/>
  <c r="I11" i="3"/>
  <c r="B278" i="9" l="1"/>
  <c r="E642" i="4"/>
  <c r="D634" i="1"/>
  <c r="F415" i="4"/>
  <c r="C410" i="1"/>
  <c r="M3" i="9"/>
  <c r="I8" i="3"/>
  <c r="H633" i="1"/>
  <c r="G633" i="1"/>
  <c r="F414" i="4"/>
  <c r="C409" i="1"/>
  <c r="D642" i="4"/>
  <c r="F640" i="4"/>
  <c r="C634" i="1"/>
  <c r="D641" i="4"/>
  <c r="H287" i="1"/>
  <c r="G287" i="1"/>
  <c r="E641" i="4"/>
  <c r="H408" i="1"/>
  <c r="G408" i="1"/>
  <c r="H410" i="1" l="1"/>
  <c r="G410" i="1"/>
  <c r="E645" i="4"/>
  <c r="D635" i="1"/>
  <c r="D646" i="4"/>
  <c r="F642" i="4"/>
  <c r="C636" i="1"/>
  <c r="F641" i="4"/>
  <c r="D645" i="4"/>
  <c r="C635" i="1"/>
  <c r="H409" i="1"/>
  <c r="G409" i="1"/>
  <c r="H634" i="1"/>
  <c r="G634" i="1"/>
  <c r="E646" i="4"/>
  <c r="D636" i="1"/>
  <c r="I19" i="3" l="1"/>
  <c r="D640" i="1"/>
  <c r="G276" i="9"/>
  <c r="E276" i="9" s="1"/>
  <c r="B276" i="9" s="1"/>
  <c r="H635" i="1"/>
  <c r="G635" i="1"/>
  <c r="H636" i="1"/>
  <c r="G636" i="1"/>
  <c r="I18" i="3"/>
  <c r="D639" i="1"/>
  <c r="F645" i="4"/>
  <c r="H18" i="3"/>
  <c r="C639" i="1"/>
  <c r="H19" i="3"/>
  <c r="F646" i="4"/>
  <c r="C640" i="1"/>
  <c r="H7" i="3" l="1"/>
  <c r="J3" i="9" s="1"/>
  <c r="H639" i="1"/>
  <c r="G639" i="1"/>
  <c r="H640" i="1"/>
  <c r="G640" i="1"/>
  <c r="G274" i="9" l="1"/>
  <c r="M272" i="9"/>
  <c r="H274" i="9"/>
  <c r="L272" i="9"/>
  <c r="H18" i="9"/>
  <c r="G18" i="9"/>
  <c r="I11" i="9"/>
  <c r="L16" i="9"/>
  <c r="G15" i="9"/>
  <c r="G16" i="9"/>
  <c r="J9" i="9"/>
  <c r="K11" i="9"/>
  <c r="J5" i="9"/>
  <c r="K13" i="9"/>
  <c r="J6" i="9"/>
  <c r="M15" i="9"/>
  <c r="I7" i="9"/>
  <c r="K10" i="9"/>
  <c r="K9" i="9"/>
  <c r="H17" i="9"/>
  <c r="H15" i="9"/>
  <c r="I5" i="9"/>
  <c r="I17" i="9"/>
  <c r="J13" i="9"/>
  <c r="K8" i="9"/>
  <c r="I9" i="9"/>
  <c r="I6" i="9"/>
  <c r="L15" i="9"/>
  <c r="J7" i="9"/>
  <c r="K6" i="9"/>
  <c r="J17" i="9"/>
  <c r="I8" i="9"/>
  <c r="K12" i="9"/>
  <c r="G17" i="9"/>
  <c r="I13" i="9"/>
  <c r="J8" i="9"/>
  <c r="M16" i="9"/>
  <c r="J12" i="9"/>
  <c r="K7" i="9"/>
  <c r="J10" i="9"/>
  <c r="K5" i="9"/>
  <c r="H16" i="9"/>
  <c r="J11" i="9"/>
  <c r="I12" i="9"/>
  <c r="F15" i="9" l="1"/>
  <c r="E10" i="9"/>
  <c r="B10" i="9" s="1"/>
  <c r="F272" i="9"/>
  <c r="F20" i="9" s="1"/>
  <c r="E12" i="9"/>
  <c r="B12" i="9" s="1"/>
  <c r="F16" i="9"/>
  <c r="F14" i="9" s="1"/>
  <c r="E5" i="9"/>
  <c r="B5" i="9" s="1"/>
  <c r="E18" i="9"/>
  <c r="B18" i="9" s="1"/>
  <c r="E6" i="9"/>
  <c r="B6" i="9" s="1"/>
  <c r="E11" i="9"/>
  <c r="B11" i="9" s="1"/>
  <c r="E8" i="9"/>
  <c r="B8" i="9" s="1"/>
  <c r="E13" i="9"/>
  <c r="B13" i="9" s="1"/>
  <c r="E9" i="9"/>
  <c r="B9" i="9" s="1"/>
  <c r="E16" i="9"/>
  <c r="B16" i="9" s="1"/>
  <c r="E17" i="9"/>
  <c r="B17" i="9" s="1"/>
  <c r="E7" i="9"/>
  <c r="B7" i="9" s="1"/>
  <c r="E15" i="9"/>
  <c r="E274" i="9"/>
  <c r="B272" i="9" l="1"/>
  <c r="F3" i="9"/>
  <c r="E4" i="9"/>
  <c r="B274" i="9"/>
  <c r="E20" i="9"/>
  <c r="I7" i="3" s="1"/>
  <c r="B15" i="9"/>
  <c r="E14" i="9"/>
  <c r="E3" i="9" l="1"/>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<sst xmlns="http://schemas.openxmlformats.org/spreadsheetml/2006/main" count="4369" uniqueCount="3422">
  <si>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</si>
  <si>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</si>
  <si>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</si>
  <si>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</si>
  <si>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</si>
  <si>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</si>
  <si>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</si>
  <si>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</si>
  <si>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</si>
  <si>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</si>
  <si>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</si>
  <si>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</si>
  <si>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</si>
  <si>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</si>
  <si>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</si>
  <si>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</si>
  <si>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</si>
  <si>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</si>
  <si>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</si>
  <si>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</si>
  <si>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</si>
  <si>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</si>
  <si>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</si>
  <si>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</si>
  <si>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</si>
  <si>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</si>
  <si>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</si>
  <si>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</si>
  <si>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</si>
  <si>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</si>
  <si>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</si>
  <si>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SRAČINEC</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</si>
  <si>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</si>
  <si>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</si>
  <si>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</si>
  <si>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</si>
  <si>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</si>
  <si>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</si>
  <si>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</si>
  <si>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</si>
  <si>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</si>
  <si>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</si>
  <si>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</si>
  <si>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</si>
  <si>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</si>
  <si>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</si>
  <si>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</si>
  <si>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</si>
  <si>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</si>
  <si>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31448 - OPĆINA SRAČINEC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</si>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</sst>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1972794.3599999996</v>
      </c>
      <c r="D2" s="6">
        <f>'PR-RAS'!E6</f>
        <v>2402688.88</v>
      </c>
      <c r="E2" s="6">
        <v>0</v>
      </c>
      <c r="F2" s="6">
        <v>0</v>
      </c>
      <c r="G2" s="7">
        <f t="shared" ref="G2:G264" si="0">(B2/1000)*(C2*1+D2*2)</f>
        <v>6778.1721199999993</v>
      </c>
      <c r="H2" s="7">
        <f t="shared" ref="H2:H264" si="1">ABS(C2-ROUND(C2,0))+ABS(D2-ROUND(D2,0))</f>
        <v>0.4799999997485429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1157220.0299999998</v>
      </c>
      <c r="D3" s="1">
        <f>'PR-RAS'!E7</f>
        <v>1526483.1400000001</v>
      </c>
      <c r="E3" s="1">
        <v>0</v>
      </c>
      <c r="F3" s="1">
        <v>0</v>
      </c>
      <c r="G3" s="2">
        <f t="shared" si="0"/>
        <v>8420.3726200000019</v>
      </c>
      <c r="H3" s="2">
        <f t="shared" si="1"/>
        <v>0.16999999992549419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1115728.6499999999</v>
      </c>
      <c r="D4" s="1">
        <f>'PR-RAS'!E8</f>
        <v>1485400.6400000001</v>
      </c>
      <c r="E4" s="1">
        <v>0</v>
      </c>
      <c r="F4" s="1">
        <v>0</v>
      </c>
      <c r="G4" s="2">
        <f t="shared" si="0"/>
        <v>12259.58979</v>
      </c>
      <c r="H4" s="2">
        <f t="shared" si="1"/>
        <v>0.7099999999627471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975859.33</v>
      </c>
      <c r="D5" s="1">
        <f>'PR-RAS'!E9</f>
        <v>1346819.83</v>
      </c>
      <c r="E5" s="1">
        <v>0</v>
      </c>
      <c r="F5" s="1">
        <v>0</v>
      </c>
      <c r="G5" s="2">
        <f t="shared" si="0"/>
        <v>14677.995960000002</v>
      </c>
      <c r="H5" s="2">
        <f t="shared" si="1"/>
        <v>0.49999999988358468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62890.97</v>
      </c>
      <c r="D6" s="1">
        <f>'PR-RAS'!E10</f>
        <v>79710.42</v>
      </c>
      <c r="E6" s="1">
        <v>0</v>
      </c>
      <c r="F6" s="1">
        <v>0</v>
      </c>
      <c r="G6" s="2">
        <f t="shared" si="0"/>
        <v>1111.5590500000001</v>
      </c>
      <c r="H6" s="2">
        <f t="shared" si="1"/>
        <v>0.44999999999708962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23906.28</v>
      </c>
      <c r="D7" s="1">
        <f>'PR-RAS'!E11</f>
        <v>25969.22</v>
      </c>
      <c r="E7" s="1">
        <v>0</v>
      </c>
      <c r="F7" s="1">
        <v>0</v>
      </c>
      <c r="G7" s="2">
        <f t="shared" si="0"/>
        <v>455.06832000000003</v>
      </c>
      <c r="H7" s="2">
        <f t="shared" si="1"/>
        <v>0.5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168576.88</v>
      </c>
      <c r="D8" s="1">
        <f>'PR-RAS'!E12</f>
        <v>146390.71</v>
      </c>
      <c r="E8" s="1">
        <v>0</v>
      </c>
      <c r="F8" s="1">
        <v>0</v>
      </c>
      <c r="G8" s="2">
        <f t="shared" si="0"/>
        <v>3229.5081</v>
      </c>
      <c r="H8" s="2">
        <f t="shared" si="1"/>
        <v>0.41000000000349246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55666.48</v>
      </c>
      <c r="D9" s="1">
        <f>'PR-RAS'!E13</f>
        <v>87899.35</v>
      </c>
      <c r="E9" s="1">
        <v>0</v>
      </c>
      <c r="F9" s="1">
        <v>0</v>
      </c>
      <c r="G9" s="2">
        <f t="shared" si="0"/>
        <v>1851.7214400000003</v>
      </c>
      <c r="H9" s="2">
        <f t="shared" si="1"/>
        <v>0.83000000000902219</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171171.29</v>
      </c>
      <c r="D11" s="1">
        <f>'PR-RAS'!E15</f>
        <v>201388.89</v>
      </c>
      <c r="E11" s="1">
        <v>0</v>
      </c>
      <c r="F11" s="1">
        <v>0</v>
      </c>
      <c r="G11" s="2">
        <f t="shared" si="0"/>
        <v>5739.4907000000012</v>
      </c>
      <c r="H11" s="2">
        <f t="shared" si="1"/>
        <v>0.39999999999417923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33487.68</v>
      </c>
      <c r="D19" s="1">
        <f>'PR-RAS'!E23</f>
        <v>33488.14</v>
      </c>
      <c r="E19" s="1">
        <v>0</v>
      </c>
      <c r="F19" s="1">
        <v>0</v>
      </c>
      <c r="G19" s="2">
        <f t="shared" si="0"/>
        <v>1808.3512799999996</v>
      </c>
      <c r="H19" s="2">
        <f t="shared" si="1"/>
        <v>0.45999999999912689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2368.17</v>
      </c>
      <c r="D20" s="1">
        <f>'PR-RAS'!E24</f>
        <v>2723.1</v>
      </c>
      <c r="E20" s="1">
        <v>0</v>
      </c>
      <c r="F20" s="1">
        <v>0</v>
      </c>
      <c r="G20" s="2">
        <f t="shared" si="0"/>
        <v>148.47302999999999</v>
      </c>
      <c r="H20" s="2">
        <f t="shared" si="1"/>
        <v>0.26999999999998181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31119.51</v>
      </c>
      <c r="D23" s="1">
        <f>'PR-RAS'!E27</f>
        <v>30765.040000000001</v>
      </c>
      <c r="E23" s="1">
        <v>0</v>
      </c>
      <c r="F23" s="1">
        <v>0</v>
      </c>
      <c r="G23" s="2">
        <f t="shared" si="0"/>
        <v>2038.2909799999998</v>
      </c>
      <c r="H23" s="2">
        <f t="shared" si="1"/>
        <v>0.53000000000247383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8003.7</v>
      </c>
      <c r="D25" s="1">
        <f>'PR-RAS'!E29</f>
        <v>7594.36</v>
      </c>
      <c r="E25" s="1">
        <v>0</v>
      </c>
      <c r="F25" s="1">
        <v>0</v>
      </c>
      <c r="G25" s="2">
        <f t="shared" si="0"/>
        <v>556.61807999999996</v>
      </c>
      <c r="H25" s="2">
        <f t="shared" si="1"/>
        <v>0.65999999999985448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7821.73</v>
      </c>
      <c r="D27" s="1">
        <f>'PR-RAS'!E31</f>
        <v>7568.66</v>
      </c>
      <c r="E27" s="1">
        <v>0</v>
      </c>
      <c r="F27" s="1">
        <v>0</v>
      </c>
      <c r="G27" s="2">
        <f t="shared" si="0"/>
        <v>596.93529999999998</v>
      </c>
      <c r="H27" s="2">
        <f t="shared" si="1"/>
        <v>0.61000000000058208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181.97</v>
      </c>
      <c r="D29" s="1">
        <f>'PR-RAS'!E33</f>
        <v>25.7</v>
      </c>
      <c r="E29" s="1">
        <v>0</v>
      </c>
      <c r="F29" s="1">
        <v>0</v>
      </c>
      <c r="G29" s="2">
        <f t="shared" si="0"/>
        <v>6.5343600000000004</v>
      </c>
      <c r="H29" s="2">
        <f t="shared" si="1"/>
        <v>0.33000000000000185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615244.47</v>
      </c>
      <c r="D46" s="1">
        <f>'PR-RAS'!E50</f>
        <v>599696.58000000007</v>
      </c>
      <c r="E46" s="1">
        <v>0</v>
      </c>
      <c r="F46" s="1">
        <v>0</v>
      </c>
      <c r="G46" s="2">
        <f t="shared" si="0"/>
        <v>81658.693350000001</v>
      </c>
      <c r="H46" s="2">
        <f t="shared" si="1"/>
        <v>0.88999999989755452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10080</v>
      </c>
      <c r="E50" s="1">
        <v>0</v>
      </c>
      <c r="F50" s="1">
        <v>0</v>
      </c>
      <c r="G50" s="2">
        <f t="shared" si="0"/>
        <v>987.84</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10080</v>
      </c>
      <c r="E53" s="1">
        <v>0</v>
      </c>
      <c r="F53" s="1">
        <v>0</v>
      </c>
      <c r="G53" s="2">
        <f t="shared" si="0"/>
        <v>1048.32</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372335.9</v>
      </c>
      <c r="D55" s="1">
        <f>'PR-RAS'!E59</f>
        <v>574255.08000000007</v>
      </c>
      <c r="E55" s="1">
        <v>0</v>
      </c>
      <c r="F55" s="1">
        <v>0</v>
      </c>
      <c r="G55" s="2">
        <f t="shared" si="0"/>
        <v>82125.687239999999</v>
      </c>
      <c r="H55" s="2">
        <f t="shared" si="1"/>
        <v>0.18000000005122274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306563.37</v>
      </c>
      <c r="D56" s="1">
        <f>'PR-RAS'!E60</f>
        <v>513655.08</v>
      </c>
      <c r="E56" s="1">
        <v>0</v>
      </c>
      <c r="F56" s="1">
        <v>0</v>
      </c>
      <c r="G56" s="2">
        <f t="shared" si="0"/>
        <v>73363.044150000002</v>
      </c>
      <c r="H56" s="2">
        <f t="shared" si="1"/>
        <v>0.45000000001164153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65772.53</v>
      </c>
      <c r="D57" s="1">
        <f>'PR-RAS'!E61</f>
        <v>60600</v>
      </c>
      <c r="E57" s="1">
        <v>0</v>
      </c>
      <c r="F57" s="1">
        <v>0</v>
      </c>
      <c r="G57" s="2">
        <f t="shared" si="0"/>
        <v>10470.46168</v>
      </c>
      <c r="H57" s="2">
        <f t="shared" si="1"/>
        <v>0.47000000000116415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39545.79</v>
      </c>
      <c r="D58" s="1">
        <f>'PR-RAS'!E62</f>
        <v>15361.5</v>
      </c>
      <c r="E58" s="1">
        <v>0</v>
      </c>
      <c r="F58" s="1">
        <v>0</v>
      </c>
      <c r="G58" s="2">
        <f t="shared" si="0"/>
        <v>4005.3210300000005</v>
      </c>
      <c r="H58" s="2">
        <f t="shared" si="1"/>
        <v>0.70999999999912689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2174.37</v>
      </c>
      <c r="D59" s="1">
        <f>'PR-RAS'!E63</f>
        <v>2566.5</v>
      </c>
      <c r="E59" s="1">
        <v>0</v>
      </c>
      <c r="F59" s="1">
        <v>0</v>
      </c>
      <c r="G59" s="2">
        <f t="shared" si="0"/>
        <v>423.82746000000003</v>
      </c>
      <c r="H59" s="2">
        <f t="shared" si="1"/>
        <v>0.86999999999989086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37371.42</v>
      </c>
      <c r="D60" s="1">
        <f>'PR-RAS'!E64</f>
        <v>12795</v>
      </c>
      <c r="E60" s="1">
        <v>0</v>
      </c>
      <c r="F60" s="1">
        <v>0</v>
      </c>
      <c r="G60" s="2">
        <f t="shared" si="0"/>
        <v>3714.7237799999998</v>
      </c>
      <c r="H60" s="2">
        <f t="shared" si="1"/>
        <v>0.41999999999825377</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203362.78</v>
      </c>
      <c r="D70" s="1">
        <f>'PR-RAS'!E74</f>
        <v>0</v>
      </c>
      <c r="E70" s="1">
        <v>0</v>
      </c>
      <c r="F70" s="1">
        <v>0</v>
      </c>
      <c r="G70" s="2">
        <f t="shared" si="0"/>
        <v>14032.031820000002</v>
      </c>
      <c r="H70" s="2">
        <f t="shared" si="1"/>
        <v>0.22000000000116415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203362.78</v>
      </c>
      <c r="D72" s="1">
        <f>'PR-RAS'!E76</f>
        <v>0</v>
      </c>
      <c r="E72" s="1">
        <v>0</v>
      </c>
      <c r="F72" s="1">
        <v>0</v>
      </c>
      <c r="G72" s="2">
        <f t="shared" si="0"/>
        <v>14438.757379999999</v>
      </c>
      <c r="H72" s="2">
        <f t="shared" si="1"/>
        <v>0.22000000000116415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122268.72</v>
      </c>
      <c r="D78" s="1">
        <f>'PR-RAS'!E82</f>
        <v>175878.05000000002</v>
      </c>
      <c r="E78" s="1">
        <v>0</v>
      </c>
      <c r="F78" s="1">
        <v>0</v>
      </c>
      <c r="G78" s="2">
        <f t="shared" si="0"/>
        <v>36499.911140000004</v>
      </c>
      <c r="H78" s="2">
        <f t="shared" si="1"/>
        <v>0.33000000001629815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4.3899999999999997</v>
      </c>
      <c r="D79" s="1">
        <f>'PR-RAS'!E83</f>
        <v>5.19</v>
      </c>
      <c r="E79" s="1">
        <v>0</v>
      </c>
      <c r="F79" s="1">
        <v>0</v>
      </c>
      <c r="G79" s="2">
        <f t="shared" si="0"/>
        <v>1.1520599999999999</v>
      </c>
      <c r="H79" s="2">
        <f t="shared" si="1"/>
        <v>0.58000000000000007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4.3899999999999997</v>
      </c>
      <c r="D81" s="1">
        <f>'PR-RAS'!E85</f>
        <v>5.19</v>
      </c>
      <c r="E81" s="1">
        <v>0</v>
      </c>
      <c r="F81" s="1">
        <v>0</v>
      </c>
      <c r="G81" s="2">
        <f t="shared" si="0"/>
        <v>1.1816</v>
      </c>
      <c r="H81" s="2">
        <f t="shared" si="1"/>
        <v>0.58000000000000007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122264.33</v>
      </c>
      <c r="D87" s="1">
        <f>'PR-RAS'!E91</f>
        <v>175872.86000000002</v>
      </c>
      <c r="E87" s="1">
        <v>0</v>
      </c>
      <c r="F87" s="1">
        <v>0</v>
      </c>
      <c r="G87" s="2">
        <f t="shared" si="0"/>
        <v>40764.864300000001</v>
      </c>
      <c r="H87" s="2">
        <f t="shared" si="1"/>
        <v>0.46999999998661224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2581.09</v>
      </c>
      <c r="D88" s="1">
        <f>'PR-RAS'!E92</f>
        <v>1787.51</v>
      </c>
      <c r="E88" s="1">
        <v>0</v>
      </c>
      <c r="F88" s="1">
        <v>0</v>
      </c>
      <c r="G88" s="2">
        <f t="shared" si="0"/>
        <v>535.58157000000006</v>
      </c>
      <c r="H88" s="2">
        <f t="shared" si="1"/>
        <v>0.58000000000015461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44165.5</v>
      </c>
      <c r="D89" s="1">
        <f>'PR-RAS'!E93</f>
        <v>54335.32</v>
      </c>
      <c r="E89" s="1">
        <v>0</v>
      </c>
      <c r="F89" s="1">
        <v>0</v>
      </c>
      <c r="G89" s="2">
        <f t="shared" si="0"/>
        <v>13449.580320000001</v>
      </c>
      <c r="H89" s="2">
        <f t="shared" si="1"/>
        <v>0.81999999999970896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73334.25</v>
      </c>
      <c r="D90" s="1">
        <f>'PR-RAS'!E94</f>
        <v>118181</v>
      </c>
      <c r="E90" s="1">
        <v>0</v>
      </c>
      <c r="F90" s="1">
        <v>0</v>
      </c>
      <c r="G90" s="2">
        <f t="shared" si="0"/>
        <v>27562.966249999998</v>
      </c>
      <c r="H90" s="2">
        <f t="shared" si="1"/>
        <v>0.25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2183.4899999999998</v>
      </c>
      <c r="D93" s="1">
        <f>'PR-RAS'!E97</f>
        <v>1569.03</v>
      </c>
      <c r="E93" s="1">
        <v>0</v>
      </c>
      <c r="F93" s="1">
        <v>0</v>
      </c>
      <c r="G93" s="2">
        <f t="shared" si="0"/>
        <v>489.5825999999999</v>
      </c>
      <c r="H93" s="2">
        <f t="shared" si="1"/>
        <v>0.51999999999975444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72442.39</v>
      </c>
      <c r="D102" s="1">
        <f>'PR-RAS'!E106</f>
        <v>95542.83</v>
      </c>
      <c r="E102" s="1">
        <v>0</v>
      </c>
      <c r="F102" s="1">
        <v>0</v>
      </c>
      <c r="G102" s="2">
        <f t="shared" si="0"/>
        <v>26616.333050000001</v>
      </c>
      <c r="H102" s="2">
        <f t="shared" si="1"/>
        <v>0.55999999999767169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32738.93</v>
      </c>
      <c r="D103" s="1">
        <f>'PR-RAS'!E107</f>
        <v>33893.47</v>
      </c>
      <c r="E103" s="1">
        <v>0</v>
      </c>
      <c r="F103" s="1">
        <v>0</v>
      </c>
      <c r="G103" s="2">
        <f t="shared" si="0"/>
        <v>10253.638739999999</v>
      </c>
      <c r="H103" s="2">
        <f t="shared" si="1"/>
        <v>0.54000000000087311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4087.86</v>
      </c>
      <c r="D105" s="1">
        <f>'PR-RAS'!E109</f>
        <v>4442.6400000000003</v>
      </c>
      <c r="E105" s="1">
        <v>0</v>
      </c>
      <c r="F105" s="1">
        <v>0</v>
      </c>
      <c r="G105" s="2">
        <f t="shared" si="0"/>
        <v>1349.2065600000001</v>
      </c>
      <c r="H105" s="2">
        <f t="shared" si="1"/>
        <v>0.49999999999954525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4.8899999999999997</v>
      </c>
      <c r="D106" s="1">
        <f>'PR-RAS'!E110</f>
        <v>4.8899999999999997</v>
      </c>
      <c r="E106" s="1">
        <v>0</v>
      </c>
      <c r="F106" s="1">
        <v>0</v>
      </c>
      <c r="G106" s="2">
        <f t="shared" si="0"/>
        <v>1.5403499999999997</v>
      </c>
      <c r="H106" s="2">
        <f t="shared" si="1"/>
        <v>0.22000000000000064</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28646.18</v>
      </c>
      <c r="D107" s="1">
        <f>'PR-RAS'!E111</f>
        <v>29445.94</v>
      </c>
      <c r="E107" s="1">
        <v>0</v>
      </c>
      <c r="F107" s="1">
        <v>0</v>
      </c>
      <c r="G107" s="2">
        <f t="shared" si="0"/>
        <v>9279.0343599999997</v>
      </c>
      <c r="H107" s="2">
        <f t="shared" si="1"/>
        <v>0.24000000000160071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1414.25</v>
      </c>
      <c r="D108" s="1">
        <f>'PR-RAS'!E112</f>
        <v>10524.87</v>
      </c>
      <c r="E108" s="1">
        <v>0</v>
      </c>
      <c r="F108" s="1">
        <v>0</v>
      </c>
      <c r="G108" s="2">
        <f t="shared" si="0"/>
        <v>2403.6469300000003</v>
      </c>
      <c r="H108" s="2">
        <f t="shared" si="1"/>
        <v>0.37999999999919964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773.87</v>
      </c>
      <c r="D110" s="1">
        <f>'PR-RAS'!E114</f>
        <v>809.06</v>
      </c>
      <c r="E110" s="1">
        <v>0</v>
      </c>
      <c r="F110" s="1">
        <v>0</v>
      </c>
      <c r="G110" s="2">
        <f t="shared" si="0"/>
        <v>260.72690999999998</v>
      </c>
      <c r="H110" s="2">
        <f t="shared" si="1"/>
        <v>0.18999999999994088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15.11</v>
      </c>
      <c r="D111" s="1">
        <f>'PR-RAS'!E115</f>
        <v>346.44</v>
      </c>
      <c r="E111" s="1">
        <v>0</v>
      </c>
      <c r="F111" s="1">
        <v>0</v>
      </c>
      <c r="G111" s="2">
        <f t="shared" si="0"/>
        <v>77.878900000000002</v>
      </c>
      <c r="H111" s="2">
        <f t="shared" si="1"/>
        <v>0.54999999999999716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625.27</v>
      </c>
      <c r="D113" s="1">
        <f>'PR-RAS'!E117</f>
        <v>9369.3700000000008</v>
      </c>
      <c r="E113" s="1">
        <v>0</v>
      </c>
      <c r="F113" s="1">
        <v>0</v>
      </c>
      <c r="G113" s="2">
        <f t="shared" si="0"/>
        <v>2168.7691200000004</v>
      </c>
      <c r="H113" s="2">
        <f t="shared" si="1"/>
        <v>0.64000000000078217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38289.21</v>
      </c>
      <c r="D116" s="1">
        <f>'PR-RAS'!E120</f>
        <v>51124.49</v>
      </c>
      <c r="E116" s="1">
        <v>0</v>
      </c>
      <c r="F116" s="1">
        <v>0</v>
      </c>
      <c r="G116" s="2">
        <f t="shared" si="0"/>
        <v>16161.891850000002</v>
      </c>
      <c r="H116" s="2">
        <f t="shared" si="1"/>
        <v>0.69999999999708962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18500.59</v>
      </c>
      <c r="D117" s="1">
        <f>'PR-RAS'!E121</f>
        <v>34618.32</v>
      </c>
      <c r="E117" s="1">
        <v>0</v>
      </c>
      <c r="F117" s="1">
        <v>0</v>
      </c>
      <c r="G117" s="2">
        <f t="shared" si="0"/>
        <v>10177.518679999999</v>
      </c>
      <c r="H117" s="2">
        <f t="shared" si="1"/>
        <v>0.72999999999956344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19788.62</v>
      </c>
      <c r="D118" s="1">
        <f>'PR-RAS'!E122</f>
        <v>16506.169999999998</v>
      </c>
      <c r="E118" s="1">
        <v>0</v>
      </c>
      <c r="F118" s="1">
        <v>0</v>
      </c>
      <c r="G118" s="2">
        <f t="shared" si="0"/>
        <v>6177.7123199999996</v>
      </c>
      <c r="H118" s="2">
        <f t="shared" si="1"/>
        <v>0.5499999999992724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5565.66</v>
      </c>
      <c r="D120" s="1">
        <f>'PR-RAS'!E124</f>
        <v>5088.28</v>
      </c>
      <c r="E120" s="1">
        <v>0</v>
      </c>
      <c r="F120" s="1">
        <v>0</v>
      </c>
      <c r="G120" s="2">
        <f t="shared" si="0"/>
        <v>1873.3241799999998</v>
      </c>
      <c r="H120" s="2">
        <f t="shared" si="1"/>
        <v>0.61999999999989086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5565.66</v>
      </c>
      <c r="D121" s="1">
        <f>'PR-RAS'!E125</f>
        <v>5088.28</v>
      </c>
      <c r="E121" s="1">
        <v>0</v>
      </c>
      <c r="F121" s="1">
        <v>0</v>
      </c>
      <c r="G121" s="2">
        <f t="shared" si="0"/>
        <v>1889.0663999999999</v>
      </c>
      <c r="H121" s="2">
        <f t="shared" si="1"/>
        <v>0.61999999999989086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5565.66</v>
      </c>
      <c r="D123" s="1">
        <f>'PR-RAS'!E127</f>
        <v>5088.28</v>
      </c>
      <c r="E123" s="1">
        <v>0</v>
      </c>
      <c r="F123" s="1">
        <v>0</v>
      </c>
      <c r="G123" s="2">
        <f t="shared" si="0"/>
        <v>1920.5508399999999</v>
      </c>
      <c r="H123" s="2">
        <f t="shared" si="1"/>
        <v>0.61999999999989086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53.09</v>
      </c>
      <c r="D135" s="1">
        <f>'PR-RAS'!E139</f>
        <v>0</v>
      </c>
      <c r="E135" s="1">
        <v>0</v>
      </c>
      <c r="F135" s="1">
        <v>0</v>
      </c>
      <c r="G135" s="2">
        <f t="shared" si="0"/>
        <v>7.1140600000000012</v>
      </c>
      <c r="H135" s="2">
        <f t="shared" si="1"/>
        <v>9.0000000000003411E-2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53.09</v>
      </c>
      <c r="D146" s="1">
        <f>'PR-RAS'!E150</f>
        <v>0</v>
      </c>
      <c r="E146" s="1">
        <v>0</v>
      </c>
      <c r="F146" s="1">
        <v>0</v>
      </c>
      <c r="G146" s="2">
        <f t="shared" si="0"/>
        <v>7.6980500000000003</v>
      </c>
      <c r="H146" s="2">
        <f t="shared" si="1"/>
        <v>9.0000000000003411E-2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1293999.6599999999</v>
      </c>
      <c r="D147" s="1">
        <f>'PR-RAS'!E151</f>
        <v>1306508.8600000001</v>
      </c>
      <c r="E147" s="1">
        <v>0</v>
      </c>
      <c r="F147" s="1">
        <v>0</v>
      </c>
      <c r="G147" s="2">
        <f t="shared" si="0"/>
        <v>570424.53747999994</v>
      </c>
      <c r="H147" s="2">
        <f t="shared" si="1"/>
        <v>0.47999999998137355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176956.38</v>
      </c>
      <c r="D148" s="1">
        <f>'PR-RAS'!E152</f>
        <v>195958.88000000003</v>
      </c>
      <c r="E148" s="1">
        <v>0</v>
      </c>
      <c r="F148" s="1">
        <v>0</v>
      </c>
      <c r="G148" s="2">
        <f t="shared" si="0"/>
        <v>83624.498580000014</v>
      </c>
      <c r="H148" s="2">
        <f t="shared" si="1"/>
        <v>0.49999999997089617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146955.57</v>
      </c>
      <c r="D149" s="1">
        <f>'PR-RAS'!E153</f>
        <v>159678.27000000002</v>
      </c>
      <c r="E149" s="1">
        <v>0</v>
      </c>
      <c r="F149" s="1">
        <v>0</v>
      </c>
      <c r="G149" s="2">
        <f t="shared" si="0"/>
        <v>69014.192280000003</v>
      </c>
      <c r="H149" s="2">
        <f t="shared" si="1"/>
        <v>0.70000000001164153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146955.57</v>
      </c>
      <c r="D150" s="1">
        <f>'PR-RAS'!E154</f>
        <v>158218.13</v>
      </c>
      <c r="E150" s="1">
        <v>0</v>
      </c>
      <c r="F150" s="1">
        <v>0</v>
      </c>
      <c r="G150" s="2">
        <f t="shared" si="0"/>
        <v>69045.382670000006</v>
      </c>
      <c r="H150" s="2">
        <f t="shared" si="1"/>
        <v>0.55999999999767169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1460.14</v>
      </c>
      <c r="E151" s="1">
        <v>0</v>
      </c>
      <c r="F151" s="1">
        <v>0</v>
      </c>
      <c r="G151" s="2">
        <f t="shared" si="0"/>
        <v>438.04200000000003</v>
      </c>
      <c r="H151" s="2">
        <f t="shared" si="1"/>
        <v>0.14000000000010004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5753.12</v>
      </c>
      <c r="D154" s="1">
        <f>'PR-RAS'!E158</f>
        <v>10194.450000000001</v>
      </c>
      <c r="E154" s="1">
        <v>0</v>
      </c>
      <c r="F154" s="1">
        <v>0</v>
      </c>
      <c r="G154" s="2">
        <f t="shared" si="0"/>
        <v>3999.7290600000001</v>
      </c>
      <c r="H154" s="2">
        <f t="shared" si="1"/>
        <v>0.57000000000061846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24247.69</v>
      </c>
      <c r="D155" s="1">
        <f>'PR-RAS'!E159</f>
        <v>26086.16</v>
      </c>
      <c r="E155" s="1">
        <v>0</v>
      </c>
      <c r="F155" s="1">
        <v>0</v>
      </c>
      <c r="G155" s="2">
        <f t="shared" si="0"/>
        <v>11768.68154</v>
      </c>
      <c r="H155" s="2">
        <f t="shared" si="1"/>
        <v>0.47000000000116415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24247.69</v>
      </c>
      <c r="D157" s="1">
        <f>'PR-RAS'!E161</f>
        <v>26086.16</v>
      </c>
      <c r="E157" s="1">
        <v>0</v>
      </c>
      <c r="F157" s="1">
        <v>0</v>
      </c>
      <c r="G157" s="2">
        <f t="shared" si="0"/>
        <v>11921.521559999999</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387512.3</v>
      </c>
      <c r="D159" s="1">
        <f>'PR-RAS'!E163</f>
        <v>461848.38</v>
      </c>
      <c r="E159" s="1">
        <v>0</v>
      </c>
      <c r="F159" s="1">
        <v>0</v>
      </c>
      <c r="G159" s="2">
        <f t="shared" si="0"/>
        <v>207171.03148000001</v>
      </c>
      <c r="H159" s="2">
        <f t="shared" si="1"/>
        <v>0.67999999999301508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4503.3599999999997</v>
      </c>
      <c r="D160" s="1">
        <f>'PR-RAS'!E164</f>
        <v>7753.3600000000006</v>
      </c>
      <c r="E160" s="1">
        <v>0</v>
      </c>
      <c r="F160" s="1">
        <v>0</v>
      </c>
      <c r="G160" s="2">
        <f t="shared" si="0"/>
        <v>3181.6027200000003</v>
      </c>
      <c r="H160" s="2">
        <f t="shared" si="1"/>
        <v>0.72000000000025466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371.73</v>
      </c>
      <c r="D161" s="1">
        <f>'PR-RAS'!E165</f>
        <v>376.46</v>
      </c>
      <c r="E161" s="1">
        <v>0</v>
      </c>
      <c r="F161" s="1">
        <v>0</v>
      </c>
      <c r="G161" s="2">
        <f t="shared" si="0"/>
        <v>179.94400000000002</v>
      </c>
      <c r="H161" s="2">
        <f t="shared" si="1"/>
        <v>0.72999999999996135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163.51</v>
      </c>
      <c r="D162" s="1">
        <f>'PR-RAS'!E166</f>
        <v>2040.94</v>
      </c>
      <c r="E162" s="1">
        <v>0</v>
      </c>
      <c r="F162" s="1">
        <v>0</v>
      </c>
      <c r="G162" s="2">
        <f t="shared" si="0"/>
        <v>683.50779000000011</v>
      </c>
      <c r="H162" s="2">
        <f t="shared" si="1"/>
        <v>0.54999999999995453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1306.0999999999999</v>
      </c>
      <c r="D163" s="1">
        <f>'PR-RAS'!E167</f>
        <v>1249.96</v>
      </c>
      <c r="E163" s="1">
        <v>0</v>
      </c>
      <c r="F163" s="1">
        <v>0</v>
      </c>
      <c r="G163" s="2">
        <f t="shared" si="0"/>
        <v>616.57524000000001</v>
      </c>
      <c r="H163" s="2">
        <f t="shared" si="1"/>
        <v>0.13999999999987267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2662.02</v>
      </c>
      <c r="D164" s="1">
        <f>'PR-RAS'!E168</f>
        <v>4086</v>
      </c>
      <c r="E164" s="1">
        <v>0</v>
      </c>
      <c r="F164" s="1">
        <v>0</v>
      </c>
      <c r="G164" s="2">
        <f t="shared" si="0"/>
        <v>1765.9452600000002</v>
      </c>
      <c r="H164" s="2">
        <f t="shared" si="1"/>
        <v>1.999999999998181E-2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82390.27</v>
      </c>
      <c r="D165" s="1">
        <f>'PR-RAS'!E169</f>
        <v>79224.84</v>
      </c>
      <c r="E165" s="1">
        <v>0</v>
      </c>
      <c r="F165" s="1">
        <v>0</v>
      </c>
      <c r="G165" s="2">
        <f t="shared" si="0"/>
        <v>39497.751800000005</v>
      </c>
      <c r="H165" s="2">
        <f t="shared" si="1"/>
        <v>0.430000000007567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3572.25</v>
      </c>
      <c r="D166" s="1">
        <f>'PR-RAS'!E170</f>
        <v>4585.8599999999997</v>
      </c>
      <c r="E166" s="1">
        <v>0</v>
      </c>
      <c r="F166" s="1">
        <v>0</v>
      </c>
      <c r="G166" s="2">
        <f t="shared" si="0"/>
        <v>2102.7550500000002</v>
      </c>
      <c r="H166" s="2">
        <f t="shared" si="1"/>
        <v>0.39000000000032742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312.38</v>
      </c>
      <c r="D167" s="1">
        <f>'PR-RAS'!E171</f>
        <v>473.32</v>
      </c>
      <c r="E167" s="1">
        <v>0</v>
      </c>
      <c r="F167" s="1">
        <v>0</v>
      </c>
      <c r="G167" s="2">
        <f t="shared" si="0"/>
        <v>208.99732</v>
      </c>
      <c r="H167" s="2">
        <f t="shared" si="1"/>
        <v>0.69999999999998863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68810.070000000007</v>
      </c>
      <c r="D168" s="1">
        <f>'PR-RAS'!E172</f>
        <v>58047.51</v>
      </c>
      <c r="E168" s="1">
        <v>0</v>
      </c>
      <c r="F168" s="1">
        <v>0</v>
      </c>
      <c r="G168" s="2">
        <f t="shared" si="0"/>
        <v>30879.150030000004</v>
      </c>
      <c r="H168" s="2">
        <f t="shared" si="1"/>
        <v>0.56000000000494765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8455.2800000000007</v>
      </c>
      <c r="D169" s="1">
        <f>'PR-RAS'!E173</f>
        <v>13110.85</v>
      </c>
      <c r="E169" s="1">
        <v>0</v>
      </c>
      <c r="F169" s="1">
        <v>0</v>
      </c>
      <c r="G169" s="2">
        <f t="shared" si="0"/>
        <v>5825.7326400000011</v>
      </c>
      <c r="H169" s="2">
        <f t="shared" si="1"/>
        <v>0.43000000000029104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1110.8900000000001</v>
      </c>
      <c r="D170" s="1">
        <f>'PR-RAS'!E174</f>
        <v>2313.87</v>
      </c>
      <c r="E170" s="1">
        <v>0</v>
      </c>
      <c r="F170" s="1">
        <v>0</v>
      </c>
      <c r="G170" s="2">
        <f t="shared" si="0"/>
        <v>969.82847000000004</v>
      </c>
      <c r="H170" s="2">
        <f t="shared" si="1"/>
        <v>0.24000000000000909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129.4</v>
      </c>
      <c r="D172" s="1">
        <f>'PR-RAS'!E176</f>
        <v>693.43</v>
      </c>
      <c r="E172" s="1">
        <v>0</v>
      </c>
      <c r="F172" s="1">
        <v>0</v>
      </c>
      <c r="G172" s="2">
        <f t="shared" si="0"/>
        <v>259.28046000000001</v>
      </c>
      <c r="H172" s="2">
        <f t="shared" si="1"/>
        <v>0.82999999999995566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245543.97</v>
      </c>
      <c r="D173" s="1">
        <f>'PR-RAS'!E177</f>
        <v>301559.33</v>
      </c>
      <c r="E173" s="1">
        <v>0</v>
      </c>
      <c r="F173" s="1">
        <v>0</v>
      </c>
      <c r="G173" s="2">
        <f t="shared" si="0"/>
        <v>145969.97235999999</v>
      </c>
      <c r="H173" s="2">
        <f t="shared" si="1"/>
        <v>0.36000000001513399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6341.85</v>
      </c>
      <c r="D174" s="1">
        <f>'PR-RAS'!E178</f>
        <v>11060.35</v>
      </c>
      <c r="E174" s="1">
        <v>0</v>
      </c>
      <c r="F174" s="1">
        <v>0</v>
      </c>
      <c r="G174" s="2">
        <f t="shared" si="0"/>
        <v>4924.0211500000005</v>
      </c>
      <c r="H174" s="2">
        <f t="shared" si="1"/>
        <v>0.5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22628.46</v>
      </c>
      <c r="D175" s="1">
        <f>'PR-RAS'!E179</f>
        <v>44194.17</v>
      </c>
      <c r="E175" s="1">
        <v>0</v>
      </c>
      <c r="F175" s="1">
        <v>0</v>
      </c>
      <c r="G175" s="2">
        <f t="shared" si="0"/>
        <v>19316.923199999997</v>
      </c>
      <c r="H175" s="2">
        <f t="shared" si="1"/>
        <v>0.62999999999738066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24426.81</v>
      </c>
      <c r="D176" s="1">
        <f>'PR-RAS'!E180</f>
        <v>25057.23</v>
      </c>
      <c r="E176" s="1">
        <v>0</v>
      </c>
      <c r="F176" s="1">
        <v>0</v>
      </c>
      <c r="G176" s="2">
        <f t="shared" si="0"/>
        <v>13044.722250000001</v>
      </c>
      <c r="H176" s="2">
        <f t="shared" si="1"/>
        <v>0.41999999999825377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34278.83</v>
      </c>
      <c r="D177" s="1">
        <f>'PR-RAS'!E181</f>
        <v>54578.9</v>
      </c>
      <c r="E177" s="1">
        <v>0</v>
      </c>
      <c r="F177" s="1">
        <v>0</v>
      </c>
      <c r="G177" s="2">
        <f t="shared" si="0"/>
        <v>25244.846880000001</v>
      </c>
      <c r="H177" s="2">
        <f t="shared" si="1"/>
        <v>0.26999999999679858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20528.099999999999</v>
      </c>
      <c r="D178" s="1">
        <f>'PR-RAS'!E182</f>
        <v>23867.61</v>
      </c>
      <c r="E178" s="1">
        <v>0</v>
      </c>
      <c r="F178" s="1">
        <v>0</v>
      </c>
      <c r="G178" s="2">
        <f t="shared" si="0"/>
        <v>12082.60764</v>
      </c>
      <c r="H178" s="2">
        <f t="shared" si="1"/>
        <v>0.48999999999796273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2113.31</v>
      </c>
      <c r="D179" s="1">
        <f>'PR-RAS'!E183</f>
        <v>893.95</v>
      </c>
      <c r="E179" s="1">
        <v>0</v>
      </c>
      <c r="F179" s="1">
        <v>0</v>
      </c>
      <c r="G179" s="2">
        <f t="shared" si="0"/>
        <v>694.41538000000003</v>
      </c>
      <c r="H179" s="2">
        <f t="shared" si="1"/>
        <v>0.35999999999989996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80466.259999999995</v>
      </c>
      <c r="D180" s="1">
        <f>'PR-RAS'!E184</f>
        <v>52116.05</v>
      </c>
      <c r="E180" s="1">
        <v>0</v>
      </c>
      <c r="F180" s="1">
        <v>0</v>
      </c>
      <c r="G180" s="2">
        <f t="shared" si="0"/>
        <v>33061.006439999997</v>
      </c>
      <c r="H180" s="2">
        <f t="shared" si="1"/>
        <v>0.30999999999767169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11853.42</v>
      </c>
      <c r="D181" s="1">
        <f>'PR-RAS'!E185</f>
        <v>6926.94</v>
      </c>
      <c r="E181" s="1">
        <v>0</v>
      </c>
      <c r="F181" s="1">
        <v>0</v>
      </c>
      <c r="G181" s="2">
        <f t="shared" si="0"/>
        <v>4627.3139999999994</v>
      </c>
      <c r="H181" s="2">
        <f t="shared" si="1"/>
        <v>0.48000000000047294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42906.93</v>
      </c>
      <c r="D182" s="1">
        <f>'PR-RAS'!E186</f>
        <v>82864.13</v>
      </c>
      <c r="E182" s="1">
        <v>0</v>
      </c>
      <c r="F182" s="1">
        <v>0</v>
      </c>
      <c r="G182" s="2">
        <f t="shared" si="0"/>
        <v>37762.969389999998</v>
      </c>
      <c r="H182" s="2">
        <f t="shared" si="1"/>
        <v>0.20000000000436557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55074.700000000004</v>
      </c>
      <c r="D184" s="1">
        <f>'PR-RAS'!E188</f>
        <v>73310.850000000006</v>
      </c>
      <c r="E184" s="1">
        <v>0</v>
      </c>
      <c r="F184" s="1">
        <v>0</v>
      </c>
      <c r="G184" s="2">
        <f t="shared" si="0"/>
        <v>36910.441200000001</v>
      </c>
      <c r="H184" s="2">
        <f t="shared" si="1"/>
        <v>0.44999999998981366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5680.04</v>
      </c>
      <c r="D185" s="1">
        <f>'PR-RAS'!E189</f>
        <v>5749.24</v>
      </c>
      <c r="E185" s="1">
        <v>0</v>
      </c>
      <c r="F185" s="1">
        <v>0</v>
      </c>
      <c r="G185" s="2">
        <f t="shared" si="0"/>
        <v>3160.8476799999999</v>
      </c>
      <c r="H185" s="2">
        <f t="shared" si="1"/>
        <v>0.27999999999974534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5572.41</v>
      </c>
      <c r="D186" s="1">
        <f>'PR-RAS'!E190</f>
        <v>5858.76</v>
      </c>
      <c r="E186" s="1">
        <v>0</v>
      </c>
      <c r="F186" s="1">
        <v>0</v>
      </c>
      <c r="G186" s="2">
        <f t="shared" si="0"/>
        <v>3198.6370499999998</v>
      </c>
      <c r="H186" s="2">
        <f t="shared" si="1"/>
        <v>0.6499999999996362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29734.36</v>
      </c>
      <c r="D187" s="1">
        <f>'PR-RAS'!E191</f>
        <v>45223.78</v>
      </c>
      <c r="E187" s="1">
        <v>0</v>
      </c>
      <c r="F187" s="1">
        <v>0</v>
      </c>
      <c r="G187" s="2">
        <f t="shared" si="0"/>
        <v>22353.83712</v>
      </c>
      <c r="H187" s="2">
        <f t="shared" si="1"/>
        <v>0.58000000000174623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2389.0100000000002</v>
      </c>
      <c r="D188" s="1">
        <f>'PR-RAS'!E192</f>
        <v>3000</v>
      </c>
      <c r="E188" s="1">
        <v>0</v>
      </c>
      <c r="F188" s="1">
        <v>0</v>
      </c>
      <c r="G188" s="2">
        <f t="shared" si="0"/>
        <v>1568.74487</v>
      </c>
      <c r="H188" s="2">
        <f t="shared" si="1"/>
        <v>1.0000000000218279E-2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2665.94</v>
      </c>
      <c r="D189" s="1">
        <f>'PR-RAS'!E193</f>
        <v>2788.82</v>
      </c>
      <c r="E189" s="1">
        <v>0</v>
      </c>
      <c r="F189" s="1">
        <v>0</v>
      </c>
      <c r="G189" s="2">
        <f t="shared" si="0"/>
        <v>1549.79304</v>
      </c>
      <c r="H189" s="2">
        <f t="shared" si="1"/>
        <v>0.23999999999978172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26.54</v>
      </c>
      <c r="D190" s="1">
        <f>'PR-RAS'!E194</f>
        <v>0</v>
      </c>
      <c r="E190" s="1">
        <v>0</v>
      </c>
      <c r="F190" s="1">
        <v>0</v>
      </c>
      <c r="G190" s="2">
        <f t="shared" si="0"/>
        <v>5.0160599999999995</v>
      </c>
      <c r="H190" s="2">
        <f t="shared" si="1"/>
        <v>0.46000000000000085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9006.4</v>
      </c>
      <c r="D191" s="1">
        <f>'PR-RAS'!E195</f>
        <v>10690.25</v>
      </c>
      <c r="E191" s="1">
        <v>0</v>
      </c>
      <c r="F191" s="1">
        <v>0</v>
      </c>
      <c r="G191" s="2">
        <f t="shared" si="0"/>
        <v>5773.5110000000004</v>
      </c>
      <c r="H191" s="2">
        <f t="shared" si="1"/>
        <v>0.6499999999996362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63796.63</v>
      </c>
      <c r="D192" s="1">
        <f>'PR-RAS'!E196</f>
        <v>62754.859999999993</v>
      </c>
      <c r="E192" s="1">
        <v>0</v>
      </c>
      <c r="F192" s="1">
        <v>0</v>
      </c>
      <c r="G192" s="2">
        <f t="shared" si="0"/>
        <v>36157.512849999999</v>
      </c>
      <c r="H192" s="2">
        <f t="shared" si="1"/>
        <v>0.51000000000931323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60713</v>
      </c>
      <c r="D198" s="1">
        <f>'PR-RAS'!E202</f>
        <v>60210.09</v>
      </c>
      <c r="E198" s="1">
        <v>0</v>
      </c>
      <c r="F198" s="1">
        <v>0</v>
      </c>
      <c r="G198" s="2">
        <f t="shared" si="0"/>
        <v>35683.23646</v>
      </c>
      <c r="H198" s="2">
        <f t="shared" si="1"/>
        <v>8.999999999650754E-2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59982.57</v>
      </c>
      <c r="D200" s="1">
        <f>'PR-RAS'!E204</f>
        <v>60210.09</v>
      </c>
      <c r="E200" s="1">
        <v>0</v>
      </c>
      <c r="F200" s="1">
        <v>0</v>
      </c>
      <c r="G200" s="2">
        <f t="shared" si="0"/>
        <v>35900.147250000002</v>
      </c>
      <c r="H200" s="2">
        <f t="shared" si="1"/>
        <v>0.51999999999679858</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730.43</v>
      </c>
      <c r="D201" s="1">
        <f>'PR-RAS'!E205</f>
        <v>0</v>
      </c>
      <c r="E201" s="1">
        <v>0</v>
      </c>
      <c r="F201" s="1">
        <v>0</v>
      </c>
      <c r="G201" s="2">
        <f t="shared" si="0"/>
        <v>146.08599999999998</v>
      </c>
      <c r="H201" s="2">
        <f t="shared" si="1"/>
        <v>0.42999999999994998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3083.63</v>
      </c>
      <c r="D206" s="1">
        <f>'PR-RAS'!E210</f>
        <v>2544.77</v>
      </c>
      <c r="E206" s="1">
        <v>0</v>
      </c>
      <c r="F206" s="1">
        <v>0</v>
      </c>
      <c r="G206" s="2">
        <f t="shared" si="0"/>
        <v>1675.4998499999999</v>
      </c>
      <c r="H206" s="2">
        <f t="shared" si="1"/>
        <v>0.59999999999990905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2420.02</v>
      </c>
      <c r="D207" s="1">
        <f>'PR-RAS'!E211</f>
        <v>2544.77</v>
      </c>
      <c r="E207" s="1">
        <v>0</v>
      </c>
      <c r="F207" s="1">
        <v>0</v>
      </c>
      <c r="G207" s="2">
        <f t="shared" si="0"/>
        <v>1546.9693599999998</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663.61</v>
      </c>
      <c r="D210" s="1">
        <f>'PR-RAS'!E214</f>
        <v>0</v>
      </c>
      <c r="E210" s="1">
        <v>0</v>
      </c>
      <c r="F210" s="1">
        <v>0</v>
      </c>
      <c r="G210" s="2">
        <f t="shared" si="0"/>
        <v>138.69449</v>
      </c>
      <c r="H210" s="2">
        <f t="shared" si="1"/>
        <v>0.38999999999998636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56357.51</v>
      </c>
      <c r="D211" s="1">
        <f>'PR-RAS'!E215</f>
        <v>41305.449999999997</v>
      </c>
      <c r="E211" s="1">
        <v>0</v>
      </c>
      <c r="F211" s="1">
        <v>0</v>
      </c>
      <c r="G211" s="2">
        <f t="shared" si="0"/>
        <v>29183.366099999999</v>
      </c>
      <c r="H211" s="2">
        <f t="shared" si="1"/>
        <v>0.93999999999505235</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56357.51</v>
      </c>
      <c r="D215" s="1">
        <f>'PR-RAS'!E219</f>
        <v>41305.449999999997</v>
      </c>
      <c r="E215" s="1">
        <v>0</v>
      </c>
      <c r="F215" s="1">
        <v>0</v>
      </c>
      <c r="G215" s="2">
        <f t="shared" si="0"/>
        <v>29739.239740000001</v>
      </c>
      <c r="H215" s="2">
        <f t="shared" si="1"/>
        <v>0.93999999999505235</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56357.51</v>
      </c>
      <c r="D218" s="1">
        <f>'PR-RAS'!E222</f>
        <v>41305.449999999997</v>
      </c>
      <c r="E218" s="1">
        <v>0</v>
      </c>
      <c r="F218" s="1">
        <v>0</v>
      </c>
      <c r="G218" s="2">
        <f t="shared" si="0"/>
        <v>30156.144970000001</v>
      </c>
      <c r="H218" s="2">
        <f t="shared" si="1"/>
        <v>0.93999999999505235</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44789.83</v>
      </c>
      <c r="D220" s="1">
        <f>'PR-RAS'!E224</f>
        <v>50003.24</v>
      </c>
      <c r="E220" s="1">
        <v>0</v>
      </c>
      <c r="F220" s="1">
        <v>0</v>
      </c>
      <c r="G220" s="2">
        <f t="shared" si="0"/>
        <v>31710.391889999999</v>
      </c>
      <c r="H220" s="2">
        <f t="shared" si="1"/>
        <v>0.4099999999962165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44789.83</v>
      </c>
      <c r="D232" s="1">
        <f>'PR-RAS'!E236</f>
        <v>50003.24</v>
      </c>
      <c r="E232" s="1">
        <v>0</v>
      </c>
      <c r="F232" s="1">
        <v>0</v>
      </c>
      <c r="G232" s="2">
        <f t="shared" si="0"/>
        <v>33447.947610000003</v>
      </c>
      <c r="H232" s="2">
        <f t="shared" si="1"/>
        <v>0.4099999999962165</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26006.73</v>
      </c>
      <c r="D233" s="1">
        <f>'PR-RAS'!E237</f>
        <v>45589.31</v>
      </c>
      <c r="E233" s="1">
        <v>0</v>
      </c>
      <c r="F233" s="1">
        <v>0</v>
      </c>
      <c r="G233" s="2">
        <f t="shared" si="0"/>
        <v>27187.001199999999</v>
      </c>
      <c r="H233" s="2">
        <f t="shared" si="1"/>
        <v>0.57999999999810825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18783.099999999999</v>
      </c>
      <c r="D234" s="1">
        <f>'PR-RAS'!E238</f>
        <v>4413.93</v>
      </c>
      <c r="E234" s="1">
        <v>0</v>
      </c>
      <c r="F234" s="1">
        <v>0</v>
      </c>
      <c r="G234" s="2">
        <f t="shared" si="0"/>
        <v>6433.3536800000002</v>
      </c>
      <c r="H234" s="2">
        <f t="shared" si="1"/>
        <v>0.16999999999825377</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290377.98</v>
      </c>
      <c r="D248" s="1">
        <f>'PR-RAS'!E252</f>
        <v>328259.46000000002</v>
      </c>
      <c r="E248" s="1">
        <v>0</v>
      </c>
      <c r="F248" s="1">
        <v>0</v>
      </c>
      <c r="G248" s="2">
        <f t="shared" si="0"/>
        <v>233883.5343</v>
      </c>
      <c r="H248" s="2">
        <f t="shared" si="1"/>
        <v>0.48000000003958121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290377.98</v>
      </c>
      <c r="D255" s="1">
        <f>'PR-RAS'!E259</f>
        <v>328259.46000000002</v>
      </c>
      <c r="E255" s="1">
        <v>0</v>
      </c>
      <c r="F255" s="1">
        <v>0</v>
      </c>
      <c r="G255" s="2">
        <f t="shared" si="0"/>
        <v>240511.8126</v>
      </c>
      <c r="H255" s="2">
        <f t="shared" si="1"/>
        <v>0.48000000003958121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50313.25</v>
      </c>
      <c r="D256" s="1">
        <f>'PR-RAS'!E260</f>
        <v>63549.19</v>
      </c>
      <c r="E256" s="1">
        <v>0</v>
      </c>
      <c r="F256" s="1">
        <v>0</v>
      </c>
      <c r="G256" s="2">
        <f t="shared" si="0"/>
        <v>45239.965650000006</v>
      </c>
      <c r="H256" s="2">
        <f t="shared" si="1"/>
        <v>0.44000000000232831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240064.73</v>
      </c>
      <c r="D257" s="1">
        <f>'PR-RAS'!E261</f>
        <v>264710.27</v>
      </c>
      <c r="E257" s="1">
        <v>0</v>
      </c>
      <c r="F257" s="1">
        <v>0</v>
      </c>
      <c r="G257" s="2">
        <f t="shared" si="0"/>
        <v>196988.22912</v>
      </c>
      <c r="H257" s="2">
        <f t="shared" si="1"/>
        <v>0.54000000000814907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274209.03000000003</v>
      </c>
      <c r="D259" s="1">
        <f>'PR-RAS'!E263</f>
        <v>166378.59000000003</v>
      </c>
      <c r="E259" s="1">
        <v>0</v>
      </c>
      <c r="F259" s="1">
        <v>0</v>
      </c>
      <c r="G259" s="2">
        <f t="shared" si="0"/>
        <v>156597.28218000004</v>
      </c>
      <c r="H259" s="2">
        <f t="shared" si="1"/>
        <v>0.44000000000232831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147894.91</v>
      </c>
      <c r="D260" s="1">
        <f>'PR-RAS'!E264</f>
        <v>135218.42000000001</v>
      </c>
      <c r="E260" s="1">
        <v>0</v>
      </c>
      <c r="F260" s="1">
        <v>0</v>
      </c>
      <c r="G260" s="2">
        <f t="shared" si="0"/>
        <v>108347.92325000001</v>
      </c>
      <c r="H260" s="2">
        <f t="shared" si="1"/>
        <v>0.51000000000931323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147894.91</v>
      </c>
      <c r="D261" s="1">
        <f>'PR-RAS'!E265</f>
        <v>135218.42000000001</v>
      </c>
      <c r="E261" s="1">
        <v>0</v>
      </c>
      <c r="F261" s="1">
        <v>0</v>
      </c>
      <c r="G261" s="2">
        <f t="shared" si="0"/>
        <v>108766.255</v>
      </c>
      <c r="H261" s="2">
        <f t="shared" si="1"/>
        <v>0.51000000000931323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20690.490000000002</v>
      </c>
      <c r="D264" s="1">
        <f>'PR-RAS'!E268</f>
        <v>0</v>
      </c>
      <c r="E264" s="1">
        <v>0</v>
      </c>
      <c r="F264" s="1">
        <v>0</v>
      </c>
      <c r="G264" s="2">
        <f t="shared" si="0"/>
        <v>5441.5988700000007</v>
      </c>
      <c r="H264" s="2">
        <f t="shared" si="1"/>
        <v>0.49000000000160071</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20690.490000000002</v>
      </c>
      <c r="D265" s="1">
        <f>'PR-RAS'!E269</f>
        <v>0</v>
      </c>
      <c r="E265" s="1">
        <v>0</v>
      </c>
      <c r="F265" s="1">
        <v>0</v>
      </c>
      <c r="G265" s="2">
        <f t="shared" ref="G265:G521" si="8">(B265/1000)*(C265*1+D265*2)</f>
        <v>5462.2893600000007</v>
      </c>
      <c r="H265" s="2">
        <f t="shared" ref="H265:H521" si="9">ABS(C265-ROUND(C265,0))+ABS(D265-ROUND(D265,0))</f>
        <v>0.49000000000160071</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105623.63</v>
      </c>
      <c r="D275" s="1">
        <f>'PR-RAS'!E279</f>
        <v>31160.17</v>
      </c>
      <c r="E275" s="1">
        <v>0</v>
      </c>
      <c r="F275" s="1">
        <v>0</v>
      </c>
      <c r="G275" s="2">
        <f t="shared" si="8"/>
        <v>46016.647780000007</v>
      </c>
      <c r="H275" s="2">
        <f t="shared" si="9"/>
        <v>0.53999999999359716</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105623.63</v>
      </c>
      <c r="D276" s="1">
        <f>'PR-RAS'!E280</f>
        <v>26160.17</v>
      </c>
      <c r="E276" s="1">
        <v>0</v>
      </c>
      <c r="F276" s="1">
        <v>0</v>
      </c>
      <c r="G276" s="2">
        <f t="shared" si="8"/>
        <v>43434.591750000007</v>
      </c>
      <c r="H276" s="2">
        <f t="shared" si="9"/>
        <v>0.53999999999359716</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5000</v>
      </c>
      <c r="E277" s="1">
        <v>0</v>
      </c>
      <c r="F277" s="1">
        <v>0</v>
      </c>
      <c r="G277" s="2">
        <f t="shared" si="8"/>
        <v>2760.0000000000005</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1293999.6599999999</v>
      </c>
      <c r="D285" s="1">
        <f>'PR-RAS'!E289</f>
        <v>1306508.8600000001</v>
      </c>
      <c r="E285" s="1">
        <v>0</v>
      </c>
      <c r="F285" s="1">
        <v>0</v>
      </c>
      <c r="G285" s="2">
        <f t="shared" si="8"/>
        <v>1109592.9359199998</v>
      </c>
      <c r="H285" s="2">
        <f t="shared" si="9"/>
        <v>0.47999999998137355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678794.69999999972</v>
      </c>
      <c r="D286" s="1">
        <f>'PR-RAS'!E290</f>
        <v>1096180.0199999998</v>
      </c>
      <c r="E286" s="1">
        <v>0</v>
      </c>
      <c r="F286" s="1">
        <v>0</v>
      </c>
      <c r="G286" s="2">
        <f t="shared" si="8"/>
        <v>818279.10089999973</v>
      </c>
      <c r="H286" s="2">
        <f t="shared" si="9"/>
        <v>0.32000000006519258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58766.21</v>
      </c>
      <c r="E288" s="1">
        <v>0</v>
      </c>
      <c r="F288" s="1">
        <v>0</v>
      </c>
      <c r="G288" s="2">
        <f t="shared" si="8"/>
        <v>33731.804539999997</v>
      </c>
      <c r="H288" s="2">
        <f t="shared" si="9"/>
        <v>0.20999999999912689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48878.89</v>
      </c>
      <c r="D290" s="1">
        <f>'PR-RAS'!E294</f>
        <v>105994</v>
      </c>
      <c r="E290" s="1">
        <v>0</v>
      </c>
      <c r="F290" s="1">
        <v>0</v>
      </c>
      <c r="G290" s="2">
        <f t="shared" si="8"/>
        <v>75390.531210000001</v>
      </c>
      <c r="H290" s="2">
        <f t="shared" si="9"/>
        <v>0.11000000000058208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72023.42</v>
      </c>
      <c r="D293" s="1">
        <f>'PR-RAS'!E298</f>
        <v>32699.7</v>
      </c>
      <c r="E293" s="1">
        <v>0</v>
      </c>
      <c r="F293" s="1">
        <v>0</v>
      </c>
      <c r="G293" s="2">
        <f t="shared" si="8"/>
        <v>40127.46344</v>
      </c>
      <c r="H293" s="2">
        <f t="shared" si="9"/>
        <v>0.71999999999752617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72023.42</v>
      </c>
      <c r="D294" s="1">
        <f>'PR-RAS'!E299</f>
        <v>32699.7</v>
      </c>
      <c r="E294" s="1">
        <v>0</v>
      </c>
      <c r="F294" s="1">
        <v>0</v>
      </c>
      <c r="G294" s="2">
        <f t="shared" si="8"/>
        <v>40264.886259999999</v>
      </c>
      <c r="H294" s="2">
        <f t="shared" si="9"/>
        <v>0.71999999999752617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72023.42</v>
      </c>
      <c r="D295" s="1">
        <f>'PR-RAS'!E300</f>
        <v>32699.7</v>
      </c>
      <c r="E295" s="1">
        <v>0</v>
      </c>
      <c r="F295" s="1">
        <v>0</v>
      </c>
      <c r="G295" s="2">
        <f t="shared" si="8"/>
        <v>40402.309079999999</v>
      </c>
      <c r="H295" s="2">
        <f t="shared" si="9"/>
        <v>0.71999999999752617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72023.42</v>
      </c>
      <c r="D296" s="1">
        <f>'PR-RAS'!E301</f>
        <v>32699.7</v>
      </c>
      <c r="E296" s="1">
        <v>0</v>
      </c>
      <c r="F296" s="1">
        <v>0</v>
      </c>
      <c r="G296" s="2">
        <f t="shared" si="8"/>
        <v>40539.731899999999</v>
      </c>
      <c r="H296" s="2">
        <f t="shared" si="9"/>
        <v>0.71999999999752617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952100.05</v>
      </c>
      <c r="D345" s="1">
        <f>'PR-RAS'!E350</f>
        <v>371967.06</v>
      </c>
      <c r="E345" s="1">
        <v>0</v>
      </c>
      <c r="F345" s="1">
        <v>0</v>
      </c>
      <c r="G345" s="2">
        <f t="shared" si="8"/>
        <v>583435.75447999989</v>
      </c>
      <c r="H345" s="2">
        <f t="shared" si="9"/>
        <v>0.11000000004423782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952100.05</v>
      </c>
      <c r="D358" s="1">
        <f>'PR-RAS'!E363</f>
        <v>367746.71</v>
      </c>
      <c r="E358" s="1">
        <v>0</v>
      </c>
      <c r="F358" s="1">
        <v>0</v>
      </c>
      <c r="G358" s="2">
        <f t="shared" si="8"/>
        <v>602470.8687900001</v>
      </c>
      <c r="H358" s="2">
        <f t="shared" si="9"/>
        <v>0.34000000002561137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855850.01</v>
      </c>
      <c r="D359" s="1">
        <f>'PR-RAS'!E364</f>
        <v>304204.97000000003</v>
      </c>
      <c r="E359" s="1">
        <v>0</v>
      </c>
      <c r="F359" s="1">
        <v>0</v>
      </c>
      <c r="G359" s="2">
        <f t="shared" si="8"/>
        <v>524205.06210000004</v>
      </c>
      <c r="H359" s="2">
        <f t="shared" si="9"/>
        <v>3.9999999979045242E-2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14888.18</v>
      </c>
      <c r="D361" s="1">
        <f>'PR-RAS'!E366</f>
        <v>62112.87</v>
      </c>
      <c r="E361" s="1">
        <v>0</v>
      </c>
      <c r="F361" s="1">
        <v>0</v>
      </c>
      <c r="G361" s="2">
        <f t="shared" si="8"/>
        <v>50081.011200000001</v>
      </c>
      <c r="H361" s="2">
        <f t="shared" si="9"/>
        <v>0.30999999999767169</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740068.73</v>
      </c>
      <c r="D362" s="1">
        <f>'PR-RAS'!E367</f>
        <v>242092.1</v>
      </c>
      <c r="E362" s="1">
        <v>0</v>
      </c>
      <c r="F362" s="1">
        <v>0</v>
      </c>
      <c r="G362" s="2">
        <f t="shared" si="8"/>
        <v>441955.30772999994</v>
      </c>
      <c r="H362" s="2">
        <f t="shared" si="9"/>
        <v>0.37000000002444722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100893.1</v>
      </c>
      <c r="D363" s="1">
        <f>'PR-RAS'!E368</f>
        <v>0</v>
      </c>
      <c r="E363" s="1">
        <v>0</v>
      </c>
      <c r="F363" s="1">
        <v>0</v>
      </c>
      <c r="G363" s="2">
        <f t="shared" si="8"/>
        <v>36523.302199999998</v>
      </c>
      <c r="H363" s="2">
        <f t="shared" si="9"/>
        <v>0.10000000000582077</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96250.040000000008</v>
      </c>
      <c r="D364" s="1">
        <f>'PR-RAS'!E369</f>
        <v>60841.740000000005</v>
      </c>
      <c r="E364" s="1">
        <v>0</v>
      </c>
      <c r="F364" s="1">
        <v>0</v>
      </c>
      <c r="G364" s="2">
        <f t="shared" si="8"/>
        <v>79109.867760000008</v>
      </c>
      <c r="H364" s="2">
        <f t="shared" si="9"/>
        <v>0.30000000000291038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457.89</v>
      </c>
      <c r="D365" s="1">
        <f>'PR-RAS'!E370</f>
        <v>1305.46</v>
      </c>
      <c r="E365" s="1">
        <v>0</v>
      </c>
      <c r="F365" s="1">
        <v>0</v>
      </c>
      <c r="G365" s="2">
        <f t="shared" si="8"/>
        <v>1117.04684</v>
      </c>
      <c r="H365" s="2">
        <f t="shared" si="9"/>
        <v>0.57000000000005002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60320.82</v>
      </c>
      <c r="D366" s="1">
        <f>'PR-RAS'!E371</f>
        <v>2251.4899999999998</v>
      </c>
      <c r="E366" s="1">
        <v>0</v>
      </c>
      <c r="F366" s="1">
        <v>0</v>
      </c>
      <c r="G366" s="2">
        <f t="shared" si="8"/>
        <v>23660.687000000002</v>
      </c>
      <c r="H366" s="2">
        <f t="shared" si="9"/>
        <v>0.67000000000007276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1984.76</v>
      </c>
      <c r="E367" s="1">
        <v>0</v>
      </c>
      <c r="F367" s="1">
        <v>0</v>
      </c>
      <c r="G367" s="2">
        <f t="shared" si="8"/>
        <v>1452.8443199999999</v>
      </c>
      <c r="H367" s="2">
        <f t="shared" si="9"/>
        <v>0.24000000000000909</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2138.9699999999998</v>
      </c>
      <c r="D369" s="1">
        <f>'PR-RAS'!E374</f>
        <v>501.3</v>
      </c>
      <c r="E369" s="1">
        <v>0</v>
      </c>
      <c r="F369" s="1">
        <v>0</v>
      </c>
      <c r="G369" s="2">
        <f t="shared" si="8"/>
        <v>1156.0977599999999</v>
      </c>
      <c r="H369" s="2">
        <f t="shared" si="9"/>
        <v>0.33000000000021146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33332.36</v>
      </c>
      <c r="D371" s="1">
        <f>'PR-RAS'!E376</f>
        <v>54798.73</v>
      </c>
      <c r="E371" s="1">
        <v>0</v>
      </c>
      <c r="F371" s="1">
        <v>0</v>
      </c>
      <c r="G371" s="2">
        <f t="shared" si="8"/>
        <v>52884.0334</v>
      </c>
      <c r="H371" s="2">
        <f t="shared" si="9"/>
        <v>0.62999999999738066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2700</v>
      </c>
      <c r="E386" s="1">
        <v>0</v>
      </c>
      <c r="F386" s="1">
        <v>0</v>
      </c>
      <c r="G386" s="2">
        <f t="shared" si="8"/>
        <v>2079</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2700</v>
      </c>
      <c r="E389" s="1">
        <v>0</v>
      </c>
      <c r="F389" s="1">
        <v>0</v>
      </c>
      <c r="G389" s="2">
        <f t="shared" si="8"/>
        <v>2095.2000000000003</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4220.3500000000004</v>
      </c>
      <c r="E397" s="1">
        <v>0</v>
      </c>
      <c r="F397" s="1">
        <v>0</v>
      </c>
      <c r="G397" s="2">
        <f t="shared" si="8"/>
        <v>3342.5172000000002</v>
      </c>
      <c r="H397" s="2">
        <f t="shared" si="9"/>
        <v>0.3500000000003638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4220.3500000000004</v>
      </c>
      <c r="E398" s="1">
        <v>0</v>
      </c>
      <c r="F398" s="1">
        <v>0</v>
      </c>
      <c r="G398" s="2">
        <f t="shared" si="8"/>
        <v>3350.9579000000003</v>
      </c>
      <c r="H398" s="2">
        <f t="shared" si="9"/>
        <v>0.3500000000003638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880076.63</v>
      </c>
      <c r="D403" s="1">
        <f>'PR-RAS'!E408</f>
        <v>339267.36</v>
      </c>
      <c r="E403" s="1">
        <v>0</v>
      </c>
      <c r="F403" s="1">
        <v>0</v>
      </c>
      <c r="G403" s="2">
        <f t="shared" si="8"/>
        <v>626561.76270000008</v>
      </c>
      <c r="H403" s="2">
        <f t="shared" si="9"/>
        <v>0.72999999998137355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333101.75</v>
      </c>
      <c r="D405" s="1">
        <f>'PR-RAS'!E410</f>
        <v>0</v>
      </c>
      <c r="E405" s="1">
        <v>0</v>
      </c>
      <c r="F405" s="1">
        <v>0</v>
      </c>
      <c r="G405" s="2">
        <f t="shared" si="8"/>
        <v>134573.10700000002</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2044817.7799999996</v>
      </c>
      <c r="D407" s="1">
        <f>'PR-RAS'!E412</f>
        <v>2435388.58</v>
      </c>
      <c r="E407" s="1">
        <v>0</v>
      </c>
      <c r="F407" s="1">
        <v>0</v>
      </c>
      <c r="G407" s="2">
        <f t="shared" si="8"/>
        <v>2807731.5456400001</v>
      </c>
      <c r="H407" s="2">
        <f t="shared" si="9"/>
        <v>0.6400000003632158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2246099.71</v>
      </c>
      <c r="D408" s="1">
        <f>'PR-RAS'!E413</f>
        <v>1678475.9200000002</v>
      </c>
      <c r="E408" s="1">
        <v>0</v>
      </c>
      <c r="F408" s="1">
        <v>0</v>
      </c>
      <c r="G408" s="2">
        <f t="shared" si="8"/>
        <v>2280441.9808499999</v>
      </c>
      <c r="H408" s="2">
        <f t="shared" si="9"/>
        <v>0.36999999987892807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756912.65999999992</v>
      </c>
      <c r="E409" s="1">
        <v>0</v>
      </c>
      <c r="F409" s="1">
        <v>0</v>
      </c>
      <c r="G409" s="2">
        <f t="shared" si="8"/>
        <v>617640.73055999994</v>
      </c>
      <c r="H409" s="2">
        <f t="shared" si="9"/>
        <v>0.34000000008381903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201281.9300000004</v>
      </c>
      <c r="D410" s="1">
        <f>'PR-RAS'!E415</f>
        <v>0</v>
      </c>
      <c r="E410" s="1">
        <v>0</v>
      </c>
      <c r="F410" s="1">
        <v>0</v>
      </c>
      <c r="G410" s="2">
        <f t="shared" si="8"/>
        <v>82324.309370000163</v>
      </c>
      <c r="H410" s="2">
        <f t="shared" si="9"/>
        <v>6.9999999599531293E-2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58766.21</v>
      </c>
      <c r="E411" s="1">
        <v>0</v>
      </c>
      <c r="F411" s="1">
        <v>0</v>
      </c>
      <c r="G411" s="2">
        <f t="shared" si="8"/>
        <v>48188.292199999996</v>
      </c>
      <c r="H411" s="2">
        <f t="shared" si="9"/>
        <v>0.20999999999912689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333101.75</v>
      </c>
      <c r="D412" s="1">
        <f>'PR-RAS'!E417</f>
        <v>0</v>
      </c>
      <c r="E412" s="1">
        <v>0</v>
      </c>
      <c r="F412" s="1">
        <v>0</v>
      </c>
      <c r="G412" s="2">
        <f t="shared" si="8"/>
        <v>136904.81925</v>
      </c>
      <c r="H412" s="2">
        <f t="shared" si="9"/>
        <v>0.25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48878.89</v>
      </c>
      <c r="D413" s="1">
        <f>'PR-RAS'!E418</f>
        <v>105994</v>
      </c>
      <c r="E413" s="1">
        <v>0</v>
      </c>
      <c r="F413" s="1">
        <v>0</v>
      </c>
      <c r="G413" s="2">
        <f t="shared" si="8"/>
        <v>107477.15867999999</v>
      </c>
      <c r="H413" s="2">
        <f t="shared" si="9"/>
        <v>0.11000000000058208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671518.85</v>
      </c>
      <c r="D414" s="1">
        <f>'PR-RAS'!E420</f>
        <v>0</v>
      </c>
      <c r="E414" s="1">
        <v>0</v>
      </c>
      <c r="F414" s="1">
        <v>0</v>
      </c>
      <c r="G414" s="2">
        <f t="shared" si="8"/>
        <v>277337.28504999995</v>
      </c>
      <c r="H414" s="2">
        <f t="shared" si="9"/>
        <v>0.15000000002328306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671518.85</v>
      </c>
      <c r="D478" s="1">
        <f>'PR-RAS'!E484</f>
        <v>0</v>
      </c>
      <c r="E478" s="1">
        <v>0</v>
      </c>
      <c r="F478" s="1">
        <v>0</v>
      </c>
      <c r="G478" s="2">
        <f t="shared" si="8"/>
        <v>320314.49144999997</v>
      </c>
      <c r="H478" s="2">
        <f t="shared" si="9"/>
        <v>0.15000000002328306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671518.85</v>
      </c>
      <c r="D484" s="1">
        <f>'PR-RAS'!E490</f>
        <v>0</v>
      </c>
      <c r="E484" s="1">
        <v>0</v>
      </c>
      <c r="F484" s="1">
        <v>0</v>
      </c>
      <c r="G484" s="2">
        <f t="shared" si="8"/>
        <v>324343.60454999999</v>
      </c>
      <c r="H484" s="2">
        <f t="shared" si="9"/>
        <v>0.15000000002328306</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671518.85</v>
      </c>
      <c r="D485" s="1">
        <f>'PR-RAS'!E491</f>
        <v>0</v>
      </c>
      <c r="E485" s="1">
        <v>0</v>
      </c>
      <c r="F485" s="1">
        <v>0</v>
      </c>
      <c r="G485" s="2">
        <f t="shared" si="8"/>
        <v>325015.12339999998</v>
      </c>
      <c r="H485" s="2">
        <f t="shared" si="9"/>
        <v>0.15000000002328306</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118921.97</v>
      </c>
      <c r="D522" s="1">
        <f>'PR-RAS'!E528</f>
        <v>222875.80000000002</v>
      </c>
      <c r="E522" s="1">
        <v>0</v>
      </c>
      <c r="F522" s="1">
        <v>0</v>
      </c>
      <c r="G522" s="2">
        <f t="shared" ref="G522:G809" si="10">(B522/1000)*(C522*1+D522*2)</f>
        <v>294194.92997000006</v>
      </c>
      <c r="H522" s="2">
        <f t="shared" ref="H522:H809" si="11">ABS(C522-ROUND(C522,0))+ABS(D522-ROUND(D522,0))</f>
        <v>0.22999999998137355</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118921.97</v>
      </c>
      <c r="D587" s="1">
        <f>'PR-RAS'!E593</f>
        <v>222875.80000000002</v>
      </c>
      <c r="E587" s="1">
        <v>0</v>
      </c>
      <c r="F587" s="1">
        <v>0</v>
      </c>
      <c r="G587" s="2">
        <f t="shared" si="10"/>
        <v>330898.71202000004</v>
      </c>
      <c r="H587" s="2">
        <f t="shared" si="11"/>
        <v>0.22999999998137355</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78368.95</v>
      </c>
      <c r="D593" s="1">
        <f>'PR-RAS'!E599</f>
        <v>211091.76</v>
      </c>
      <c r="E593" s="1">
        <v>0</v>
      </c>
      <c r="F593" s="1">
        <v>0</v>
      </c>
      <c r="G593" s="2">
        <f t="shared" si="10"/>
        <v>296327.06224</v>
      </c>
      <c r="H593" s="2">
        <f t="shared" si="11"/>
        <v>0.28999999999359716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78368.95</v>
      </c>
      <c r="D594" s="1">
        <f>'PR-RAS'!E600</f>
        <v>211091.76</v>
      </c>
      <c r="E594" s="1">
        <v>0</v>
      </c>
      <c r="F594" s="1">
        <v>0</v>
      </c>
      <c r="G594" s="2">
        <f t="shared" si="10"/>
        <v>296827.61470999999</v>
      </c>
      <c r="H594" s="2">
        <f t="shared" si="11"/>
        <v>0.28999999999359716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40553.019999999997</v>
      </c>
      <c r="D611" s="1">
        <f>'PR-RAS'!E617</f>
        <v>11784.04</v>
      </c>
      <c r="E611" s="1">
        <v>0</v>
      </c>
      <c r="F611" s="1">
        <v>0</v>
      </c>
      <c r="G611" s="2">
        <f t="shared" si="10"/>
        <v>39113.870999999999</v>
      </c>
      <c r="H611" s="2">
        <f t="shared" si="11"/>
        <v>5.9999999997671694E-2</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40553.019999999997</v>
      </c>
      <c r="D612" s="1">
        <f>'PR-RAS'!E618</f>
        <v>11784.04</v>
      </c>
      <c r="E612" s="1">
        <v>0</v>
      </c>
      <c r="F612" s="1">
        <v>0</v>
      </c>
      <c r="G612" s="2">
        <f t="shared" si="10"/>
        <v>39177.992099999996</v>
      </c>
      <c r="H612" s="2">
        <f t="shared" si="11"/>
        <v>5.9999999997671694E-2</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552596.88</v>
      </c>
      <c r="D629" s="1">
        <f>'PR-RAS'!E635</f>
        <v>0</v>
      </c>
      <c r="E629" s="1">
        <v>0</v>
      </c>
      <c r="F629" s="1">
        <v>0</v>
      </c>
      <c r="G629" s="2">
        <f t="shared" si="10"/>
        <v>347030.84064000001</v>
      </c>
      <c r="H629" s="2">
        <f t="shared" si="11"/>
        <v>0.11999999999534339</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222875.80000000002</v>
      </c>
      <c r="E630" s="1">
        <v>0</v>
      </c>
      <c r="F630" s="1">
        <v>0</v>
      </c>
      <c r="G630" s="2">
        <f t="shared" si="10"/>
        <v>280377.75640000001</v>
      </c>
      <c r="H630" s="2">
        <f t="shared" si="11"/>
        <v>0.1999999999825377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40553.019999999997</v>
      </c>
      <c r="D631" s="1">
        <f>'PR-RAS'!E637</f>
        <v>11784.04</v>
      </c>
      <c r="E631" s="1">
        <v>0</v>
      </c>
      <c r="F631" s="1">
        <v>0</v>
      </c>
      <c r="G631" s="2">
        <f t="shared" si="10"/>
        <v>40396.292999999998</v>
      </c>
      <c r="H631" s="2">
        <f t="shared" si="11"/>
        <v>5.9999999997671694E-2</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2716336.6299999994</v>
      </c>
      <c r="D633" s="1">
        <f>'PR-RAS'!E639</f>
        <v>2435388.58</v>
      </c>
      <c r="E633" s="1">
        <v>0</v>
      </c>
      <c r="F633" s="1">
        <v>0</v>
      </c>
      <c r="G633" s="2">
        <f t="shared" si="10"/>
        <v>4795055.9152799994</v>
      </c>
      <c r="H633" s="2">
        <f t="shared" si="11"/>
        <v>0.79000000050291419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2365021.6800000002</v>
      </c>
      <c r="D634" s="1">
        <f>'PR-RAS'!E640</f>
        <v>1901351.7200000002</v>
      </c>
      <c r="E634" s="1">
        <v>0</v>
      </c>
      <c r="F634" s="1">
        <v>0</v>
      </c>
      <c r="G634" s="2">
        <f t="shared" si="10"/>
        <v>3904170.0009600008</v>
      </c>
      <c r="H634" s="2">
        <f t="shared" si="11"/>
        <v>0.59999999962747097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351314.94999999925</v>
      </c>
      <c r="D635" s="1">
        <f>'PR-RAS'!E641</f>
        <v>534036.85999999987</v>
      </c>
      <c r="E635" s="1">
        <v>0</v>
      </c>
      <c r="F635" s="1">
        <v>0</v>
      </c>
      <c r="G635" s="2">
        <f t="shared" si="10"/>
        <v>899892.41677999939</v>
      </c>
      <c r="H635" s="2">
        <f t="shared" si="11"/>
        <v>0.19000000087544322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70550.25</v>
      </c>
      <c r="E637" s="1">
        <v>0</v>
      </c>
      <c r="F637" s="1">
        <v>0</v>
      </c>
      <c r="G637" s="2">
        <f t="shared" si="10"/>
        <v>89739.918000000005</v>
      </c>
      <c r="H637" s="2">
        <f t="shared" si="11"/>
        <v>0.25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292548.73</v>
      </c>
      <c r="D638" s="1">
        <f>'PR-RAS'!E644</f>
        <v>0</v>
      </c>
      <c r="E638" s="1">
        <v>0</v>
      </c>
      <c r="F638" s="1">
        <v>0</v>
      </c>
      <c r="G638" s="2">
        <f t="shared" si="10"/>
        <v>186353.54100999999</v>
      </c>
      <c r="H638" s="2">
        <f t="shared" si="11"/>
        <v>0.27000000001862645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58766.219999999274</v>
      </c>
      <c r="D639" s="1">
        <f>'PR-RAS'!E645</f>
        <v>604587.10999999987</v>
      </c>
      <c r="E639" s="1">
        <v>0</v>
      </c>
      <c r="F639" s="1">
        <v>0</v>
      </c>
      <c r="G639" s="2">
        <f t="shared" si="10"/>
        <v>808946.00071999943</v>
      </c>
      <c r="H639" s="2">
        <f t="shared" si="11"/>
        <v>0.32999999914318323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193370.61</v>
      </c>
      <c r="D642" s="1">
        <f>'PR-RAS'!E649</f>
        <v>141714.34</v>
      </c>
      <c r="E642" s="1">
        <v>0</v>
      </c>
      <c r="F642" s="1">
        <v>0</v>
      </c>
      <c r="G642" s="2">
        <f t="shared" si="10"/>
        <v>305628.34489000001</v>
      </c>
      <c r="H642" s="2">
        <f t="shared" si="11"/>
        <v>0.73000000001047738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2166244.23</v>
      </c>
      <c r="D643" s="1">
        <f>'PR-RAS'!E650</f>
        <v>2530457.56</v>
      </c>
      <c r="E643" s="1">
        <v>0</v>
      </c>
      <c r="F643" s="1">
        <v>0</v>
      </c>
      <c r="G643" s="2">
        <f t="shared" si="10"/>
        <v>4639836.3026999999</v>
      </c>
      <c r="H643" s="2">
        <f t="shared" si="11"/>
        <v>0.66999999992549419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2217900.5</v>
      </c>
      <c r="D644" s="1">
        <f>'PR-RAS'!E651</f>
        <v>2001782.42</v>
      </c>
      <c r="E644" s="1">
        <v>0</v>
      </c>
      <c r="F644" s="1">
        <v>0</v>
      </c>
      <c r="G644" s="2">
        <f t="shared" si="10"/>
        <v>4000402.2136200001</v>
      </c>
      <c r="H644" s="2">
        <f t="shared" si="11"/>
        <v>0.91999999992549419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141714.33999999985</v>
      </c>
      <c r="D645" s="1">
        <f>'PR-RAS'!E652</f>
        <v>670389.48</v>
      </c>
      <c r="E645" s="1">
        <v>0</v>
      </c>
      <c r="F645" s="1">
        <v>0</v>
      </c>
      <c r="G645" s="2">
        <f t="shared" si="10"/>
        <v>954725.68519999995</v>
      </c>
      <c r="H645" s="2">
        <f t="shared" si="11"/>
        <v>0.81999999983236194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9</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9</v>
      </c>
      <c r="E648" s="1">
        <v>0</v>
      </c>
      <c r="F648" s="1">
        <v>0</v>
      </c>
      <c r="G648" s="2">
        <f t="shared" si="10"/>
        <v>17.469000000000001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2368.17</v>
      </c>
      <c r="D651" s="1">
        <f>'PR-RAS'!E658</f>
        <v>2723.1</v>
      </c>
      <c r="E651" s="1">
        <v>0</v>
      </c>
      <c r="F651" s="1">
        <v>0</v>
      </c>
      <c r="G651" s="2">
        <f t="shared" si="10"/>
        <v>5079.3405000000002</v>
      </c>
      <c r="H651" s="2">
        <f t="shared" si="11"/>
        <v>0.26999999999998181</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181.97</v>
      </c>
      <c r="D653" s="1">
        <f>'PR-RAS'!E660</f>
        <v>25.7</v>
      </c>
      <c r="E653" s="1">
        <v>0</v>
      </c>
      <c r="F653" s="1">
        <v>0</v>
      </c>
      <c r="G653" s="2">
        <f t="shared" si="10"/>
        <v>152.15724</v>
      </c>
      <c r="H653" s="2">
        <f t="shared" si="11"/>
        <v>0.33000000000000185</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306563.37</v>
      </c>
      <c r="D654" s="1">
        <f>'PR-RAS'!E661</f>
        <v>513655.08</v>
      </c>
      <c r="E654" s="1">
        <v>0</v>
      </c>
      <c r="F654" s="1">
        <v>0</v>
      </c>
      <c r="G654" s="2">
        <f t="shared" si="10"/>
        <v>871019.41509000002</v>
      </c>
      <c r="H654" s="2">
        <f t="shared" si="11"/>
        <v>0.45000000001164153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65772.53</v>
      </c>
      <c r="D658" s="1">
        <f>'PR-RAS'!E665</f>
        <v>60600</v>
      </c>
      <c r="E658" s="1">
        <v>0</v>
      </c>
      <c r="F658" s="1">
        <v>0</v>
      </c>
      <c r="G658" s="2">
        <f t="shared" si="10"/>
        <v>122840.95221</v>
      </c>
      <c r="H658" s="2">
        <f t="shared" si="11"/>
        <v>0.47000000000116415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2174.37</v>
      </c>
      <c r="D662" s="1">
        <f>'PR-RAS'!E669</f>
        <v>2566.5</v>
      </c>
      <c r="E662" s="1">
        <v>0</v>
      </c>
      <c r="F662" s="1">
        <v>0</v>
      </c>
      <c r="G662" s="2">
        <f t="shared" si="10"/>
        <v>4830.1715700000004</v>
      </c>
      <c r="H662" s="2">
        <f t="shared" si="11"/>
        <v>0.86999999999989086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37371.42</v>
      </c>
      <c r="D666" s="1">
        <f>'PR-RAS'!E673</f>
        <v>12795</v>
      </c>
      <c r="E666" s="1">
        <v>0</v>
      </c>
      <c r="F666" s="1">
        <v>0</v>
      </c>
      <c r="G666" s="2">
        <f t="shared" si="10"/>
        <v>41869.344300000004</v>
      </c>
      <c r="H666" s="2">
        <f t="shared" si="11"/>
        <v>0.41999999999825377</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203362.78</v>
      </c>
      <c r="D691" s="1">
        <f>'PR-RAS'!E698</f>
        <v>0</v>
      </c>
      <c r="E691" s="1">
        <v>0</v>
      </c>
      <c r="F691" s="1">
        <v>0</v>
      </c>
      <c r="G691" s="2">
        <f t="shared" si="10"/>
        <v>140320.31819999998</v>
      </c>
      <c r="H691" s="2">
        <f t="shared" si="11"/>
        <v>0.22000000000116415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163.51</v>
      </c>
      <c r="D711" s="1">
        <f>'PR-RAS'!E718</f>
        <v>2040.94</v>
      </c>
      <c r="E711" s="1">
        <v>0</v>
      </c>
      <c r="F711" s="1">
        <v>0</v>
      </c>
      <c r="G711" s="2">
        <f t="shared" si="10"/>
        <v>3014.2269000000001</v>
      </c>
      <c r="H711" s="2">
        <f t="shared" si="11"/>
        <v>0.54999999999995453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142.02000000000001</v>
      </c>
      <c r="E713" s="1">
        <v>0</v>
      </c>
      <c r="F713" s="1">
        <v>0</v>
      </c>
      <c r="G713" s="2">
        <f t="shared" si="10"/>
        <v>202.23648</v>
      </c>
      <c r="H713" s="2">
        <f t="shared" si="11"/>
        <v>2.0000000000010232E-2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7026.88</v>
      </c>
      <c r="D714" s="1">
        <f>'PR-RAS'!E721</f>
        <v>1193.8399999999999</v>
      </c>
      <c r="E714" s="1">
        <v>0</v>
      </c>
      <c r="F714" s="1">
        <v>0</v>
      </c>
      <c r="G714" s="2">
        <f t="shared" si="10"/>
        <v>6712.5812799999994</v>
      </c>
      <c r="H714" s="2">
        <f t="shared" si="11"/>
        <v>0.27999999999997272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1805.18</v>
      </c>
      <c r="D718" s="1">
        <f>'PR-RAS'!E725</f>
        <v>1797.98</v>
      </c>
      <c r="E718" s="1">
        <v>0</v>
      </c>
      <c r="F718" s="1">
        <v>0</v>
      </c>
      <c r="G718" s="2">
        <f t="shared" si="10"/>
        <v>3872.6173800000001</v>
      </c>
      <c r="H718" s="2">
        <f t="shared" si="11"/>
        <v>0.20000000000004547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59982.57</v>
      </c>
      <c r="D732" s="1">
        <f>'PR-RAS'!E739</f>
        <v>60210.09</v>
      </c>
      <c r="E732" s="1">
        <v>0</v>
      </c>
      <c r="F732" s="1">
        <v>0</v>
      </c>
      <c r="G732" s="2">
        <f t="shared" si="10"/>
        <v>131874.41024999999</v>
      </c>
      <c r="H732" s="2">
        <f t="shared" si="11"/>
        <v>0.51999999999679858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730.43</v>
      </c>
      <c r="D735" s="1">
        <f>'PR-RAS'!E742</f>
        <v>0</v>
      </c>
      <c r="E735" s="1">
        <v>0</v>
      </c>
      <c r="F735" s="1">
        <v>0</v>
      </c>
      <c r="G735" s="2">
        <f t="shared" si="10"/>
        <v>536.1356199999999</v>
      </c>
      <c r="H735" s="2">
        <f t="shared" si="11"/>
        <v>0.42999999999994998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15241.67</v>
      </c>
      <c r="D752" s="1">
        <f>'PR-RAS'!E759</f>
        <v>11351.66</v>
      </c>
      <c r="E752" s="1">
        <v>0</v>
      </c>
      <c r="F752" s="1">
        <v>0</v>
      </c>
      <c r="G752" s="2">
        <f t="shared" si="10"/>
        <v>28496.68749</v>
      </c>
      <c r="H752" s="2">
        <f t="shared" si="11"/>
        <v>0.67000000000007276</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41115.839999999997</v>
      </c>
      <c r="D753" s="1">
        <f>'PR-RAS'!E760</f>
        <v>29953.79</v>
      </c>
      <c r="E753" s="1">
        <v>0</v>
      </c>
      <c r="F753" s="1">
        <v>0</v>
      </c>
      <c r="G753" s="2">
        <f t="shared" si="10"/>
        <v>75969.611839999998</v>
      </c>
      <c r="H753" s="2">
        <f t="shared" si="11"/>
        <v>0.37000000000261934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24949.919999999998</v>
      </c>
      <c r="D809" s="1">
        <f>'PR-RAS'!E816</f>
        <v>34414.19</v>
      </c>
      <c r="E809" s="1">
        <v>0</v>
      </c>
      <c r="F809" s="1">
        <v>0</v>
      </c>
      <c r="G809" s="2">
        <f t="shared" si="10"/>
        <v>75772.866400000014</v>
      </c>
      <c r="H809" s="2">
        <f t="shared" si="11"/>
        <v>0.27000000000407454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15714.38</v>
      </c>
      <c r="D812" s="1">
        <f>'PR-RAS'!E819</f>
        <v>18095</v>
      </c>
      <c r="E812" s="1">
        <v>0</v>
      </c>
      <c r="F812" s="1">
        <v>0</v>
      </c>
      <c r="G812" s="2">
        <f t="shared" si="18"/>
        <v>42094.45218</v>
      </c>
      <c r="H812" s="2">
        <f t="shared" si="19"/>
        <v>0.37999999999919964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5109.83</v>
      </c>
      <c r="D814" s="1">
        <f>'PR-RAS'!E821</f>
        <v>6300</v>
      </c>
      <c r="E814" s="1">
        <v>0</v>
      </c>
      <c r="F814" s="1">
        <v>0</v>
      </c>
      <c r="G814" s="2">
        <f t="shared" si="18"/>
        <v>14398.09179</v>
      </c>
      <c r="H814" s="2">
        <f t="shared" si="19"/>
        <v>0.17000000000007276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4539.12</v>
      </c>
      <c r="D816" s="1">
        <f>'PR-RAS'!E823</f>
        <v>4740</v>
      </c>
      <c r="E816" s="1">
        <v>0</v>
      </c>
      <c r="F816" s="1">
        <v>0</v>
      </c>
      <c r="G816" s="2">
        <f t="shared" si="18"/>
        <v>11425.582799999998</v>
      </c>
      <c r="H816" s="2">
        <f t="shared" si="19"/>
        <v>0.11999999999989086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4453.22</v>
      </c>
      <c r="D819" s="1">
        <f>'PR-RAS'!E826</f>
        <v>6760.99</v>
      </c>
      <c r="E819" s="1">
        <v>0</v>
      </c>
      <c r="F819" s="1">
        <v>0</v>
      </c>
      <c r="G819" s="2">
        <f t="shared" si="18"/>
        <v>14703.713599999999</v>
      </c>
      <c r="H819" s="2">
        <f t="shared" si="19"/>
        <v>0.23000000000047294</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235611.51</v>
      </c>
      <c r="D821" s="1">
        <f>'PR-RAS'!E828</f>
        <v>257949.28</v>
      </c>
      <c r="E821" s="1">
        <v>0</v>
      </c>
      <c r="F821" s="1">
        <v>0</v>
      </c>
      <c r="G821" s="2">
        <f t="shared" si="18"/>
        <v>616238.2574</v>
      </c>
      <c r="H821" s="2">
        <f t="shared" si="19"/>
        <v>0.76999999998952262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105623.63</v>
      </c>
      <c r="D823" s="1">
        <f>'PR-RAS'!E830</f>
        <v>26160.17</v>
      </c>
      <c r="E823" s="1">
        <v>0</v>
      </c>
      <c r="F823" s="1">
        <v>0</v>
      </c>
      <c r="G823" s="2">
        <f t="shared" si="18"/>
        <v>129829.94334</v>
      </c>
      <c r="H823" s="2">
        <f t="shared" si="19"/>
        <v>0.53999999999359716</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5000</v>
      </c>
      <c r="E827" s="1">
        <v>0</v>
      </c>
      <c r="F827" s="1">
        <v>0</v>
      </c>
      <c r="G827" s="2">
        <f t="shared" si="18"/>
        <v>8260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671518.85</v>
      </c>
      <c r="D872" s="1">
        <f>'PR-RAS'!E879</f>
        <v>0</v>
      </c>
      <c r="E872" s="1">
        <v>0</v>
      </c>
      <c r="F872" s="1">
        <v>0</v>
      </c>
      <c r="G872" s="2">
        <f t="shared" si="18"/>
        <v>584892.91834999993</v>
      </c>
      <c r="H872" s="2">
        <f t="shared" si="19"/>
        <v>0.15000000002328306</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78368.95</v>
      </c>
      <c r="D940" s="1">
        <f>'PR-RAS'!E947</f>
        <v>211091.76</v>
      </c>
      <c r="E940" s="1">
        <v>0</v>
      </c>
      <c r="F940" s="1">
        <v>0</v>
      </c>
      <c r="G940" s="2">
        <f t="shared" si="18"/>
        <v>470018.76932999998</v>
      </c>
      <c r="H940" s="2">
        <f t="shared" si="19"/>
        <v>0.28999999999359716</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40553.019999999997</v>
      </c>
      <c r="D961" s="1">
        <f>'PR-RAS'!E968</f>
        <v>11784.04</v>
      </c>
      <c r="E961" s="1">
        <v>0</v>
      </c>
      <c r="F961" s="1">
        <v>0</v>
      </c>
      <c r="G961" s="2">
        <f t="shared" si="18"/>
        <v>61556.255999999994</v>
      </c>
      <c r="H961" s="2">
        <f t="shared" si="19"/>
        <v>5.9999999997671694E-2</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10041039.449999999</v>
      </c>
      <c r="D984" s="6">
        <f>BILANCA!E6</f>
        <v>10605293.509999998</v>
      </c>
      <c r="E984" s="6">
        <v>0</v>
      </c>
      <c r="F984" s="6">
        <v>0</v>
      </c>
      <c r="G984" s="7">
        <f t="shared" ref="G984:G1241" si="22">B984/1000*C984+B984/500*D984</f>
        <v>31251.626469999996</v>
      </c>
      <c r="H984" s="7">
        <f t="shared" si="19"/>
        <v>0.94000000134110451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9472927.129999999</v>
      </c>
      <c r="D985" s="1">
        <f>BILANCA!E7</f>
        <v>9452213.7399999984</v>
      </c>
      <c r="E985" s="1">
        <v>0</v>
      </c>
      <c r="F985" s="1">
        <v>0</v>
      </c>
      <c r="G985" s="2">
        <f t="shared" si="22"/>
        <v>56754.709219999997</v>
      </c>
      <c r="H985" s="2">
        <f t="shared" si="19"/>
        <v>0.39000000059604645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348742.44</v>
      </c>
      <c r="D986" s="1">
        <f>BILANCA!E8</f>
        <v>375902.4</v>
      </c>
      <c r="E986" s="1">
        <v>0</v>
      </c>
      <c r="F986" s="1">
        <v>0</v>
      </c>
      <c r="G986" s="2">
        <f t="shared" si="22"/>
        <v>3301.6417200000001</v>
      </c>
      <c r="H986" s="2">
        <f t="shared" si="19"/>
        <v>0.84000000002561137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348742.44</v>
      </c>
      <c r="D987" s="1">
        <f>BILANCA!E9</f>
        <v>375902.4</v>
      </c>
      <c r="E987" s="1">
        <v>0</v>
      </c>
      <c r="F987" s="1">
        <v>0</v>
      </c>
      <c r="G987" s="2">
        <f t="shared" si="22"/>
        <v>4402.1889600000004</v>
      </c>
      <c r="H987" s="2">
        <f t="shared" si="19"/>
        <v>0.84000000002561137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9074447.0999999996</v>
      </c>
      <c r="D990" s="1">
        <f>BILANCA!E12</f>
        <v>8994632.8199999984</v>
      </c>
      <c r="E990" s="1">
        <v>0</v>
      </c>
      <c r="F990" s="1">
        <v>0</v>
      </c>
      <c r="G990" s="2">
        <f t="shared" si="22"/>
        <v>189445.98917999998</v>
      </c>
      <c r="H990" s="2">
        <f t="shared" si="19"/>
        <v>0.2800000011920929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8848850.629999999</v>
      </c>
      <c r="D991" s="1">
        <f>BILANCA!E13</f>
        <v>8766689.7199999988</v>
      </c>
      <c r="E991" s="1">
        <v>0</v>
      </c>
      <c r="F991" s="1">
        <v>0</v>
      </c>
      <c r="G991" s="2">
        <f t="shared" si="22"/>
        <v>211057.84055999998</v>
      </c>
      <c r="H991" s="2">
        <f t="shared" si="19"/>
        <v>0.65000000223517418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2637297.81</v>
      </c>
      <c r="D993" s="1">
        <f>BILANCA!E15</f>
        <v>2704069.62</v>
      </c>
      <c r="E993" s="1">
        <v>0</v>
      </c>
      <c r="F993" s="1">
        <v>0</v>
      </c>
      <c r="G993" s="2">
        <f t="shared" si="22"/>
        <v>80454.370500000005</v>
      </c>
      <c r="H993" s="2">
        <f t="shared" si="19"/>
        <v>0.56999999983236194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5139444.1900000004</v>
      </c>
      <c r="D994" s="1">
        <f>BILANCA!E16</f>
        <v>5372636.8899999997</v>
      </c>
      <c r="E994" s="1">
        <v>0</v>
      </c>
      <c r="F994" s="1">
        <v>0</v>
      </c>
      <c r="G994" s="2">
        <f t="shared" si="22"/>
        <v>174731.89766999998</v>
      </c>
      <c r="H994" s="2">
        <f t="shared" si="19"/>
        <v>0.30000000074505806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1918705.11</v>
      </c>
      <c r="D995" s="1">
        <f>BILANCA!E17</f>
        <v>1918705.11</v>
      </c>
      <c r="E995" s="1">
        <v>0</v>
      </c>
      <c r="F995" s="1">
        <v>0</v>
      </c>
      <c r="G995" s="2">
        <f t="shared" si="22"/>
        <v>69073.383960000006</v>
      </c>
      <c r="H995" s="2">
        <f t="shared" si="19"/>
        <v>0.22000000020489097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846596.48</v>
      </c>
      <c r="D996" s="1">
        <f>BILANCA!E18</f>
        <v>1228721.8999999999</v>
      </c>
      <c r="E996" s="1">
        <v>0</v>
      </c>
      <c r="F996" s="1">
        <v>0</v>
      </c>
      <c r="G996" s="2">
        <f t="shared" si="22"/>
        <v>42952.523639999999</v>
      </c>
      <c r="H996" s="2">
        <f t="shared" si="19"/>
        <v>0.58000000007450581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203043.97000000003</v>
      </c>
      <c r="D997" s="1">
        <f>BILANCA!E19</f>
        <v>209901.1</v>
      </c>
      <c r="E997" s="1">
        <v>0</v>
      </c>
      <c r="F997" s="1">
        <v>0</v>
      </c>
      <c r="G997" s="2">
        <f t="shared" si="22"/>
        <v>8719.8463800000009</v>
      </c>
      <c r="H997" s="2">
        <f t="shared" si="19"/>
        <v>0.12999999997555278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53788.34</v>
      </c>
      <c r="D998" s="1">
        <f>BILANCA!E20</f>
        <v>56459.64</v>
      </c>
      <c r="E998" s="1">
        <v>0</v>
      </c>
      <c r="F998" s="1">
        <v>0</v>
      </c>
      <c r="G998" s="2">
        <f t="shared" si="22"/>
        <v>2500.6142999999997</v>
      </c>
      <c r="H998" s="2">
        <f t="shared" si="19"/>
        <v>0.69999999999708962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69870.39</v>
      </c>
      <c r="D999" s="1">
        <f>BILANCA!E21</f>
        <v>72121.88</v>
      </c>
      <c r="E999" s="1">
        <v>0</v>
      </c>
      <c r="F999" s="1">
        <v>0</v>
      </c>
      <c r="G999" s="2">
        <f t="shared" si="22"/>
        <v>3425.8263999999999</v>
      </c>
      <c r="H999" s="2">
        <f t="shared" si="19"/>
        <v>0.50999999999476131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14134.36</v>
      </c>
      <c r="D1000" s="1">
        <f>BILANCA!E22</f>
        <v>16119.13</v>
      </c>
      <c r="E1000" s="1">
        <v>0</v>
      </c>
      <c r="F1000" s="1">
        <v>0</v>
      </c>
      <c r="G1000" s="2">
        <f t="shared" si="22"/>
        <v>788.33454000000006</v>
      </c>
      <c r="H1000" s="2">
        <f t="shared" si="19"/>
        <v>0.48999999999978172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23018.37</v>
      </c>
      <c r="D1002" s="1">
        <f>BILANCA!E24</f>
        <v>23519.66</v>
      </c>
      <c r="E1002" s="1">
        <v>0</v>
      </c>
      <c r="F1002" s="1">
        <v>0</v>
      </c>
      <c r="G1002" s="2">
        <f t="shared" si="22"/>
        <v>1331.09611</v>
      </c>
      <c r="H1002" s="2">
        <f t="shared" si="19"/>
        <v>0.70999999999912689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2844.91</v>
      </c>
      <c r="D1003" s="1">
        <f>BILANCA!E25</f>
        <v>2844.92</v>
      </c>
      <c r="E1003" s="1">
        <v>0</v>
      </c>
      <c r="F1003" s="1">
        <v>0</v>
      </c>
      <c r="G1003" s="2">
        <f t="shared" si="22"/>
        <v>170.69499999999999</v>
      </c>
      <c r="H1003" s="2">
        <f t="shared" si="19"/>
        <v>0.17000000000007276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141855.54</v>
      </c>
      <c r="D1004" s="1">
        <f>BILANCA!E26</f>
        <v>195654.28</v>
      </c>
      <c r="E1004" s="1">
        <v>0</v>
      </c>
      <c r="F1004" s="1">
        <v>0</v>
      </c>
      <c r="G1004" s="2">
        <f t="shared" si="22"/>
        <v>11196.446100000001</v>
      </c>
      <c r="H1004" s="2">
        <f t="shared" si="19"/>
        <v>0.73999999999068677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102467.94</v>
      </c>
      <c r="D1006" s="1">
        <f>BILANCA!E28</f>
        <v>156818.41</v>
      </c>
      <c r="E1006" s="1">
        <v>0</v>
      </c>
      <c r="F1006" s="1">
        <v>0</v>
      </c>
      <c r="G1006" s="2">
        <f t="shared" si="22"/>
        <v>9570.4094800000003</v>
      </c>
      <c r="H1006" s="2">
        <f t="shared" si="19"/>
        <v>0.47000000000116415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22552.5</v>
      </c>
      <c r="D1007" s="1">
        <f>BILANCA!E29</f>
        <v>18042.000000000004</v>
      </c>
      <c r="E1007" s="1">
        <v>0</v>
      </c>
      <c r="F1007" s="1">
        <v>0</v>
      </c>
      <c r="G1007" s="2">
        <f t="shared" si="22"/>
        <v>1407.2760000000003</v>
      </c>
      <c r="H1007" s="2">
        <f t="shared" si="19"/>
        <v>0.50000000000363798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36084.01</v>
      </c>
      <c r="D1008" s="1">
        <f>BILANCA!E30</f>
        <v>36084.01</v>
      </c>
      <c r="E1008" s="1">
        <v>0</v>
      </c>
      <c r="F1008" s="1">
        <v>0</v>
      </c>
      <c r="G1008" s="2">
        <f t="shared" si="22"/>
        <v>2706.3007500000003</v>
      </c>
      <c r="H1008" s="2">
        <f t="shared" si="19"/>
        <v>2.0000000004074536E-2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13531.51</v>
      </c>
      <c r="D1012" s="1">
        <f>BILANCA!E34</f>
        <v>18042.009999999998</v>
      </c>
      <c r="E1012" s="1">
        <v>0</v>
      </c>
      <c r="F1012" s="1">
        <v>0</v>
      </c>
      <c r="G1012" s="2">
        <f t="shared" si="22"/>
        <v>1438.8503700000001</v>
      </c>
      <c r="H1012" s="2">
        <f t="shared" si="19"/>
        <v>0.49999999999818101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6008.85</v>
      </c>
      <c r="D1032" s="1">
        <f>BILANCA!E54</f>
        <v>8322.7000000000007</v>
      </c>
      <c r="E1032" s="1">
        <v>0</v>
      </c>
      <c r="F1032" s="1">
        <v>0</v>
      </c>
      <c r="G1032" s="2">
        <f t="shared" si="22"/>
        <v>1110.05825</v>
      </c>
      <c r="H1032" s="2">
        <f t="shared" si="19"/>
        <v>0.44999999999890861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6008.85</v>
      </c>
      <c r="D1033" s="1">
        <f>BILANCA!E55</f>
        <v>8322.7000000000007</v>
      </c>
      <c r="E1033" s="1">
        <v>0</v>
      </c>
      <c r="F1033" s="1">
        <v>0</v>
      </c>
      <c r="G1033" s="2">
        <f t="shared" si="22"/>
        <v>1132.7125000000001</v>
      </c>
      <c r="H1033" s="2">
        <f t="shared" si="19"/>
        <v>0.44999999999890861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49737.59</v>
      </c>
      <c r="D1034" s="1">
        <f>BILANCA!E56</f>
        <v>81678.52</v>
      </c>
      <c r="E1034" s="1">
        <v>0</v>
      </c>
      <c r="F1034" s="1">
        <v>0</v>
      </c>
      <c r="G1034" s="2">
        <f t="shared" si="22"/>
        <v>10867.826129999999</v>
      </c>
      <c r="H1034" s="2">
        <f t="shared" si="19"/>
        <v>0.88999999999941792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49737.59</v>
      </c>
      <c r="D1035" s="1">
        <f>BILANCA!E57</f>
        <v>77978.52</v>
      </c>
      <c r="E1035" s="1">
        <v>0</v>
      </c>
      <c r="F1035" s="1">
        <v>0</v>
      </c>
      <c r="G1035" s="2">
        <f t="shared" si="22"/>
        <v>10696.12076</v>
      </c>
      <c r="H1035" s="2">
        <f t="shared" si="19"/>
        <v>0.88999999999941792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1000</v>
      </c>
      <c r="E1036" s="1">
        <v>0</v>
      </c>
      <c r="F1036" s="1">
        <v>0</v>
      </c>
      <c r="G1036" s="2">
        <f t="shared" si="22"/>
        <v>106</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2700</v>
      </c>
      <c r="E1039" s="1">
        <v>0</v>
      </c>
      <c r="F1039" s="1">
        <v>0</v>
      </c>
      <c r="G1039" s="2">
        <f t="shared" si="22"/>
        <v>302.40000000000003</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568112.32000000007</v>
      </c>
      <c r="D1046" s="1">
        <f>BILANCA!E68</f>
        <v>1153079.77</v>
      </c>
      <c r="E1046" s="1">
        <v>0</v>
      </c>
      <c r="F1046" s="1">
        <v>0</v>
      </c>
      <c r="G1046" s="2">
        <f t="shared" si="22"/>
        <v>181079.12718000001</v>
      </c>
      <c r="H1046" s="2">
        <f t="shared" si="19"/>
        <v>0.55000000004656613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141714.34</v>
      </c>
      <c r="D1047" s="1">
        <f>BILANCA!E69</f>
        <v>670389.48</v>
      </c>
      <c r="E1047" s="1">
        <v>0</v>
      </c>
      <c r="F1047" s="1">
        <v>0</v>
      </c>
      <c r="G1047" s="2">
        <f t="shared" si="22"/>
        <v>94879.571200000006</v>
      </c>
      <c r="H1047" s="2">
        <f t="shared" si="19"/>
        <v>0.81999999997788109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141411.88</v>
      </c>
      <c r="D1048" s="1">
        <f>BILANCA!E70</f>
        <v>669887.57999999996</v>
      </c>
      <c r="E1048" s="1">
        <v>0</v>
      </c>
      <c r="F1048" s="1">
        <v>0</v>
      </c>
      <c r="G1048" s="2">
        <f t="shared" si="22"/>
        <v>96277.157600000006</v>
      </c>
      <c r="H1048" s="2">
        <f t="shared" si="19"/>
        <v>0.5400000000372529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141411.88</v>
      </c>
      <c r="D1050" s="1">
        <f>BILANCA!E72</f>
        <v>669887.57999999996</v>
      </c>
      <c r="E1050" s="1">
        <v>0</v>
      </c>
      <c r="F1050" s="1">
        <v>0</v>
      </c>
      <c r="G1050" s="2">
        <f t="shared" si="22"/>
        <v>99239.53168</v>
      </c>
      <c r="H1050" s="2">
        <f t="shared" si="19"/>
        <v>0.5400000000372529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302.45999999999998</v>
      </c>
      <c r="D1054" s="1">
        <f>BILANCA!E76</f>
        <v>501.9</v>
      </c>
      <c r="E1054" s="1">
        <v>0</v>
      </c>
      <c r="F1054" s="1">
        <v>0</v>
      </c>
      <c r="G1054" s="2">
        <f t="shared" si="22"/>
        <v>92.744459999999989</v>
      </c>
      <c r="H1054" s="2">
        <f t="shared" si="19"/>
        <v>0.56000000000000227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8597.7199999999993</v>
      </c>
      <c r="D1056" s="1">
        <f>BILANCA!E78</f>
        <v>8597.7199999999993</v>
      </c>
      <c r="E1056" s="1">
        <v>0</v>
      </c>
      <c r="F1056" s="1">
        <v>0</v>
      </c>
      <c r="G1056" s="2">
        <f t="shared" si="22"/>
        <v>1882.9006799999997</v>
      </c>
      <c r="H1056" s="2">
        <f t="shared" si="19"/>
        <v>0.56000000000130967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8597.7199999999993</v>
      </c>
      <c r="D1061" s="1">
        <f>BILANCA!E83</f>
        <v>8597.7199999999993</v>
      </c>
      <c r="E1061" s="1">
        <v>0</v>
      </c>
      <c r="F1061" s="1">
        <v>0</v>
      </c>
      <c r="G1061" s="2">
        <f t="shared" si="22"/>
        <v>2011.8664799999997</v>
      </c>
      <c r="H1061" s="2">
        <f t="shared" si="19"/>
        <v>0.56000000000130967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365425.71</v>
      </c>
      <c r="D1112" s="1">
        <f>BILANCA!E134</f>
        <v>365425.71</v>
      </c>
      <c r="E1112" s="1">
        <v>0</v>
      </c>
      <c r="F1112" s="1">
        <v>0</v>
      </c>
      <c r="G1112" s="2">
        <f t="shared" si="22"/>
        <v>141419.74976999999</v>
      </c>
      <c r="H1112" s="2">
        <f t="shared" si="23"/>
        <v>0.57999999995809048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365425.71</v>
      </c>
      <c r="D1113" s="1">
        <f>BILANCA!E135</f>
        <v>365425.71</v>
      </c>
      <c r="E1113" s="1">
        <v>0</v>
      </c>
      <c r="F1113" s="1">
        <v>0</v>
      </c>
      <c r="G1113" s="2">
        <f t="shared" si="22"/>
        <v>142516.0269</v>
      </c>
      <c r="H1113" s="2">
        <f t="shared" si="23"/>
        <v>0.57999999995809048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365425.71</v>
      </c>
      <c r="D1117" s="1">
        <f>BILANCA!E139</f>
        <v>365425.71</v>
      </c>
      <c r="E1117" s="1">
        <v>0</v>
      </c>
      <c r="F1117" s="1">
        <v>0</v>
      </c>
      <c r="G1117" s="2">
        <f t="shared" si="22"/>
        <v>146901.13542000004</v>
      </c>
      <c r="H1117" s="2">
        <f t="shared" si="23"/>
        <v>0.57999999995809048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52374.55</v>
      </c>
      <c r="D1124" s="1">
        <f>BILANCA!E146</f>
        <v>108666.86</v>
      </c>
      <c r="E1124" s="1">
        <v>0</v>
      </c>
      <c r="F1124" s="1">
        <v>0</v>
      </c>
      <c r="G1124" s="2">
        <f t="shared" si="22"/>
        <v>38028.866069999996</v>
      </c>
      <c r="H1124" s="2">
        <f t="shared" si="23"/>
        <v>0.58999999999650754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17880.27</v>
      </c>
      <c r="D1125" s="1">
        <f>BILANCA!E147</f>
        <v>22255.67</v>
      </c>
      <c r="E1125" s="1">
        <v>0</v>
      </c>
      <c r="F1125" s="1">
        <v>0</v>
      </c>
      <c r="G1125" s="2">
        <f t="shared" si="22"/>
        <v>8859.6086199999991</v>
      </c>
      <c r="H1125" s="2">
        <f t="shared" si="23"/>
        <v>0.60000000000218279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13278.39</v>
      </c>
      <c r="D1136" s="1">
        <f>BILANCA!E158</f>
        <v>18680.810000000001</v>
      </c>
      <c r="E1136" s="1">
        <v>0</v>
      </c>
      <c r="F1136" s="1">
        <v>0</v>
      </c>
      <c r="G1136" s="2">
        <f t="shared" si="22"/>
        <v>7747.9215300000005</v>
      </c>
      <c r="H1136" s="2">
        <f t="shared" si="23"/>
        <v>0.57999999999810825</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39707.78</v>
      </c>
      <c r="D1137" s="1">
        <f>BILANCA!E159</f>
        <v>80718.81</v>
      </c>
      <c r="E1137" s="1">
        <v>0</v>
      </c>
      <c r="F1137" s="1">
        <v>0</v>
      </c>
      <c r="G1137" s="2">
        <f t="shared" si="22"/>
        <v>30976.391599999999</v>
      </c>
      <c r="H1137" s="2">
        <f t="shared" si="23"/>
        <v>0.41000000000349246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53.09</v>
      </c>
      <c r="D1140" s="1">
        <f>BILANCA!E162</f>
        <v>53.08</v>
      </c>
      <c r="E1140" s="1">
        <v>0</v>
      </c>
      <c r="F1140" s="1">
        <v>0</v>
      </c>
      <c r="G1140" s="2">
        <f t="shared" si="22"/>
        <v>25.002250000000004</v>
      </c>
      <c r="H1140" s="2">
        <f t="shared" si="23"/>
        <v>0.17000000000000171</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18544.98</v>
      </c>
      <c r="D1141" s="1">
        <f>BILANCA!E163</f>
        <v>13041.51</v>
      </c>
      <c r="E1141" s="1">
        <v>0</v>
      </c>
      <c r="F1141" s="1">
        <v>0</v>
      </c>
      <c r="G1141" s="2">
        <f t="shared" si="22"/>
        <v>7051.2240000000002</v>
      </c>
      <c r="H1141" s="2">
        <f t="shared" si="23"/>
        <v>0.51000000000021828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10041039.449999999</v>
      </c>
      <c r="D1152" s="1">
        <f>BILANCA!E175</f>
        <v>10605293.51</v>
      </c>
      <c r="E1152" s="1">
        <v>0</v>
      </c>
      <c r="F1152" s="1">
        <v>0</v>
      </c>
      <c r="G1152" s="2">
        <f t="shared" si="22"/>
        <v>5281524.8734300006</v>
      </c>
      <c r="H1152" s="2">
        <f t="shared" si="23"/>
        <v>0.93999999947845936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3029472.82</v>
      </c>
      <c r="D1153" s="1">
        <f>BILANCA!E176</f>
        <v>2800412.52</v>
      </c>
      <c r="E1153" s="1">
        <v>0</v>
      </c>
      <c r="F1153" s="1">
        <v>0</v>
      </c>
      <c r="G1153" s="2">
        <f t="shared" si="22"/>
        <v>1467150.6362000001</v>
      </c>
      <c r="H1153" s="2">
        <f t="shared" si="23"/>
        <v>0.66000000014901161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81643.259999999995</v>
      </c>
      <c r="D1154" s="1">
        <f>BILANCA!E177</f>
        <v>69572.899999999994</v>
      </c>
      <c r="E1154" s="1">
        <v>0</v>
      </c>
      <c r="F1154" s="1">
        <v>0</v>
      </c>
      <c r="G1154" s="2">
        <f t="shared" si="22"/>
        <v>37754.929259999997</v>
      </c>
      <c r="H1154" s="2">
        <f t="shared" si="23"/>
        <v>0.36000000000058208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14681.66</v>
      </c>
      <c r="D1155" s="1">
        <f>BILANCA!E178</f>
        <v>16187.98</v>
      </c>
      <c r="E1155" s="1">
        <v>0</v>
      </c>
      <c r="F1155" s="1">
        <v>0</v>
      </c>
      <c r="G1155" s="2">
        <f t="shared" si="22"/>
        <v>8093.9106400000001</v>
      </c>
      <c r="H1155" s="2">
        <f t="shared" si="23"/>
        <v>0.36000000000058208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32532.57</v>
      </c>
      <c r="D1156" s="1">
        <f>BILANCA!E179</f>
        <v>28891.01</v>
      </c>
      <c r="E1156" s="1">
        <v>0</v>
      </c>
      <c r="F1156" s="1">
        <v>0</v>
      </c>
      <c r="G1156" s="2">
        <f t="shared" si="22"/>
        <v>15624.424069999997</v>
      </c>
      <c r="H1156" s="2">
        <f t="shared" si="23"/>
        <v>0.43999999999869033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115.63</v>
      </c>
      <c r="D1157" s="1">
        <f>BILANCA!E180</f>
        <v>0</v>
      </c>
      <c r="E1157" s="1">
        <v>0</v>
      </c>
      <c r="F1157" s="1">
        <v>0</v>
      </c>
      <c r="G1157" s="2">
        <f t="shared" si="22"/>
        <v>20.119619999999998</v>
      </c>
      <c r="H1157" s="2">
        <f t="shared" si="23"/>
        <v>0.37000000000000455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115.63</v>
      </c>
      <c r="D1159" s="1">
        <f>BILANCA!E182</f>
        <v>0</v>
      </c>
      <c r="E1159" s="1">
        <v>0</v>
      </c>
      <c r="F1159" s="1">
        <v>0</v>
      </c>
      <c r="G1159" s="2">
        <f t="shared" si="22"/>
        <v>20.350879999999997</v>
      </c>
      <c r="H1159" s="2">
        <f t="shared" si="23"/>
        <v>0.37000000000000455</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93.94</v>
      </c>
      <c r="D1161" s="1">
        <f>BILANCA!E184</f>
        <v>65.03</v>
      </c>
      <c r="E1161" s="1">
        <v>0</v>
      </c>
      <c r="F1161" s="1">
        <v>0</v>
      </c>
      <c r="G1161" s="2">
        <f t="shared" si="22"/>
        <v>39.872</v>
      </c>
      <c r="H1161" s="2">
        <f t="shared" si="23"/>
        <v>9.0000000000003411E-2</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16045.15</v>
      </c>
      <c r="D1163" s="1">
        <f>BILANCA!E186</f>
        <v>19769.95</v>
      </c>
      <c r="E1163" s="1">
        <v>0</v>
      </c>
      <c r="F1163" s="1">
        <v>0</v>
      </c>
      <c r="G1163" s="2">
        <f t="shared" si="22"/>
        <v>10005.308999999999</v>
      </c>
      <c r="H1163" s="2">
        <f t="shared" si="23"/>
        <v>0.19999999999890861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18174.310000000001</v>
      </c>
      <c r="D1165" s="1">
        <f>BILANCA!E188</f>
        <v>4658.93</v>
      </c>
      <c r="E1165" s="1">
        <v>0</v>
      </c>
      <c r="F1165" s="1">
        <v>0</v>
      </c>
      <c r="G1165" s="2">
        <f t="shared" si="22"/>
        <v>5003.5749400000004</v>
      </c>
      <c r="H1165" s="2">
        <f t="shared" si="23"/>
        <v>0.38000000000101863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1614.2</v>
      </c>
      <c r="D1166" s="1">
        <f>BILANCA!E189</f>
        <v>7500</v>
      </c>
      <c r="E1166" s="1">
        <v>0</v>
      </c>
      <c r="F1166" s="1">
        <v>0</v>
      </c>
      <c r="G1166" s="2">
        <f t="shared" si="22"/>
        <v>3040.3986</v>
      </c>
      <c r="H1166" s="2">
        <f t="shared" si="23"/>
        <v>0.20000000000004547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2946215.36</v>
      </c>
      <c r="D1183" s="1">
        <f>BILANCA!E206</f>
        <v>2723339.62</v>
      </c>
      <c r="E1183" s="1">
        <v>0</v>
      </c>
      <c r="F1183" s="1">
        <v>0</v>
      </c>
      <c r="G1183" s="2">
        <f t="shared" si="22"/>
        <v>1678578.92</v>
      </c>
      <c r="H1183" s="2">
        <f t="shared" si="23"/>
        <v>0.73999999975785613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2946215.36</v>
      </c>
      <c r="D1184" s="1">
        <f>BILANCA!E207</f>
        <v>2723339.62</v>
      </c>
      <c r="E1184" s="1">
        <v>0</v>
      </c>
      <c r="F1184" s="1">
        <v>0</v>
      </c>
      <c r="G1184" s="2">
        <f t="shared" si="22"/>
        <v>1686971.8146000002</v>
      </c>
      <c r="H1184" s="2">
        <f t="shared" si="23"/>
        <v>0.73999999975785613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2610215.23</v>
      </c>
      <c r="D1185" s="1">
        <f>BILANCA!E208</f>
        <v>2433251.4700000002</v>
      </c>
      <c r="E1185" s="1">
        <v>0</v>
      </c>
      <c r="F1185" s="1">
        <v>0</v>
      </c>
      <c r="G1185" s="2">
        <f t="shared" si="22"/>
        <v>1510297.0703400001</v>
      </c>
      <c r="H1185" s="2">
        <f t="shared" si="23"/>
        <v>0.70000000018626451</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324216.09000000003</v>
      </c>
      <c r="D1187" s="1">
        <f>BILANCA!E210</f>
        <v>290088.09000000003</v>
      </c>
      <c r="E1187" s="1">
        <v>0</v>
      </c>
      <c r="F1187" s="1">
        <v>0</v>
      </c>
      <c r="G1187" s="2">
        <f t="shared" si="22"/>
        <v>184496.02308000001</v>
      </c>
      <c r="H1187" s="2">
        <f t="shared" si="23"/>
        <v>0.18000000005122274</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11784.04</v>
      </c>
      <c r="D1194" s="1">
        <f>BILANCA!E217</f>
        <v>0.06</v>
      </c>
      <c r="E1194" s="1">
        <v>0</v>
      </c>
      <c r="F1194" s="1">
        <v>0</v>
      </c>
      <c r="G1194" s="2">
        <f t="shared" si="22"/>
        <v>2486.4577600000002</v>
      </c>
      <c r="H1194" s="2">
        <f t="shared" si="23"/>
        <v>0.10000000000087311</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7011566.629999999</v>
      </c>
      <c r="D1214" s="1">
        <f>BILANCA!E237</f>
        <v>7804880.9899999993</v>
      </c>
      <c r="E1214" s="1">
        <v>0</v>
      </c>
      <c r="F1214" s="1">
        <v>0</v>
      </c>
      <c r="G1214" s="2">
        <f t="shared" si="22"/>
        <v>5225526.9089099998</v>
      </c>
      <c r="H1214" s="2">
        <f t="shared" si="23"/>
        <v>0.38000000175088644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6903921.5199999996</v>
      </c>
      <c r="D1215" s="1">
        <f>BILANCA!E238</f>
        <v>7094299.8899999987</v>
      </c>
      <c r="E1215" s="1">
        <v>0</v>
      </c>
      <c r="F1215" s="1">
        <v>0</v>
      </c>
      <c r="G1215" s="2">
        <f t="shared" si="22"/>
        <v>4893464.9415999996</v>
      </c>
      <c r="H1215" s="2">
        <f t="shared" si="23"/>
        <v>0.59000000171363354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9838352.8399999999</v>
      </c>
      <c r="D1216" s="1">
        <f>BILANCA!E239</f>
        <v>9817639.4499999993</v>
      </c>
      <c r="E1216" s="1">
        <v>0</v>
      </c>
      <c r="F1216" s="1">
        <v>0</v>
      </c>
      <c r="G1216" s="2">
        <f t="shared" si="22"/>
        <v>6867356.1954199998</v>
      </c>
      <c r="H1216" s="2">
        <f t="shared" si="23"/>
        <v>0.60999999940395355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9838352.8399999999</v>
      </c>
      <c r="D1217" s="1">
        <f>BILANCA!E240</f>
        <v>9817639.4499999993</v>
      </c>
      <c r="E1217" s="1">
        <v>0</v>
      </c>
      <c r="F1217" s="1">
        <v>0</v>
      </c>
      <c r="G1217" s="2">
        <f t="shared" si="22"/>
        <v>6896829.8271600008</v>
      </c>
      <c r="H1217" s="2">
        <f t="shared" si="23"/>
        <v>0.60999999940395355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2934431.32</v>
      </c>
      <c r="D1219" s="1">
        <f>BILANCA!E242</f>
        <v>2723339.56</v>
      </c>
      <c r="E1219" s="1">
        <v>0</v>
      </c>
      <c r="F1219" s="1">
        <v>0</v>
      </c>
      <c r="G1219" s="2">
        <f t="shared" si="22"/>
        <v>1977942.06384</v>
      </c>
      <c r="H1219" s="2">
        <f t="shared" si="23"/>
        <v>0.75999999977648258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2934431.32</v>
      </c>
      <c r="D1220" s="1">
        <f>BILANCA!E243</f>
        <v>2723339.56</v>
      </c>
      <c r="E1220" s="1">
        <v>0</v>
      </c>
      <c r="F1220" s="1">
        <v>0</v>
      </c>
      <c r="G1220" s="2">
        <f t="shared" si="22"/>
        <v>1986323.1742799999</v>
      </c>
      <c r="H1220" s="2">
        <f t="shared" si="23"/>
        <v>0.75999999977648258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58766.219999999972</v>
      </c>
      <c r="D1222" s="1">
        <f>BILANCA!E245</f>
        <v>604587.11</v>
      </c>
      <c r="E1222" s="1">
        <v>0</v>
      </c>
      <c r="F1222" s="1">
        <v>0</v>
      </c>
      <c r="G1222" s="2">
        <f t="shared" si="22"/>
        <v>303037.76515999995</v>
      </c>
      <c r="H1222" s="2">
        <f t="shared" si="23"/>
        <v>0.32999999995809048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1063889.78</v>
      </c>
      <c r="D1223" s="1">
        <f>BILANCA!E246</f>
        <v>1081551.23</v>
      </c>
      <c r="E1223" s="1">
        <v>0</v>
      </c>
      <c r="F1223" s="1">
        <v>0</v>
      </c>
      <c r="G1223" s="2">
        <f t="shared" si="22"/>
        <v>774478.13760000002</v>
      </c>
      <c r="H1223" s="2">
        <f t="shared" si="23"/>
        <v>0.44999999995343387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470739.88</v>
      </c>
      <c r="D1224" s="1">
        <f>BILANCA!E247</f>
        <v>1081551.23</v>
      </c>
      <c r="E1224" s="1">
        <v>0</v>
      </c>
      <c r="F1224" s="1">
        <v>0</v>
      </c>
      <c r="G1224" s="2">
        <f t="shared" si="22"/>
        <v>634756.00393999997</v>
      </c>
      <c r="H1224" s="2">
        <f t="shared" si="23"/>
        <v>0.34999999997671694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593149.9</v>
      </c>
      <c r="D1226" s="1">
        <f>BILANCA!E249</f>
        <v>0</v>
      </c>
      <c r="E1226" s="1">
        <v>0</v>
      </c>
      <c r="F1226" s="1">
        <v>0</v>
      </c>
      <c r="G1226" s="2">
        <f t="shared" si="22"/>
        <v>144135.42569999999</v>
      </c>
      <c r="H1226" s="2">
        <f t="shared" si="23"/>
        <v>9.9999999976716936E-2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1005123.56</v>
      </c>
      <c r="D1227" s="1">
        <f>BILANCA!E250</f>
        <v>476964.12</v>
      </c>
      <c r="E1227" s="1">
        <v>0</v>
      </c>
      <c r="F1227" s="1">
        <v>0</v>
      </c>
      <c r="G1227" s="2">
        <f t="shared" si="22"/>
        <v>478008.63919999998</v>
      </c>
      <c r="H1227" s="2">
        <f t="shared" si="23"/>
        <v>0.55999999993946403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1005123.56</v>
      </c>
      <c r="D1229" s="1">
        <f>BILANCA!E252</f>
        <v>265872.36</v>
      </c>
      <c r="E1229" s="1">
        <v>0</v>
      </c>
      <c r="F1229" s="1">
        <v>0</v>
      </c>
      <c r="G1229" s="2">
        <f t="shared" si="22"/>
        <v>378069.59688000003</v>
      </c>
      <c r="H1229" s="2">
        <f t="shared" si="23"/>
        <v>0.79999999993015081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211091.76</v>
      </c>
      <c r="E1230" s="1">
        <v>0</v>
      </c>
      <c r="F1230" s="1">
        <v>0</v>
      </c>
      <c r="G1230" s="2">
        <f t="shared" si="22"/>
        <v>104279.32944</v>
      </c>
      <c r="H1230" s="2">
        <f t="shared" si="23"/>
        <v>0.23999999999068677</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0.01</v>
      </c>
      <c r="E1231" s="1">
        <v>0</v>
      </c>
      <c r="F1231" s="1">
        <v>0</v>
      </c>
      <c r="G1231" s="2">
        <f>B1231/1000*C1231+B1231/500*D1231</f>
        <v>4.96E-3</v>
      </c>
      <c r="H1231" s="2">
        <f>ABS(C1231-ROUND(C1231,0))+ABS(D1231-ROUND(D1231,0))</f>
        <v>0.01</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48878.89</v>
      </c>
      <c r="D1232" s="1">
        <f>BILANCA!E255</f>
        <v>105994</v>
      </c>
      <c r="E1232" s="1">
        <v>0</v>
      </c>
      <c r="F1232" s="1">
        <v>0</v>
      </c>
      <c r="G1232" s="2">
        <f t="shared" si="22"/>
        <v>64955.855609999999</v>
      </c>
      <c r="H1232" s="2">
        <f t="shared" si="23"/>
        <v>0.11000000000058208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4438557.8600000003</v>
      </c>
      <c r="D1236" s="1">
        <f>BILANCA!E259</f>
        <v>4510287.57</v>
      </c>
      <c r="E1236" s="1">
        <v>0</v>
      </c>
      <c r="F1236" s="1">
        <v>0</v>
      </c>
      <c r="G1236" s="2">
        <f t="shared" si="22"/>
        <v>3405160.6490000002</v>
      </c>
      <c r="H1236" s="2">
        <f t="shared" si="23"/>
        <v>0.56999999936670065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4438557.8600000003</v>
      </c>
      <c r="D1237" s="1">
        <f>BILANCA!E260</f>
        <v>4510287.57</v>
      </c>
      <c r="E1237" s="1">
        <v>0</v>
      </c>
      <c r="F1237" s="1">
        <v>0</v>
      </c>
      <c r="G1237" s="2">
        <f t="shared" si="22"/>
        <v>3418619.7820000001</v>
      </c>
      <c r="H1237" s="2">
        <f t="shared" si="23"/>
        <v>0.56999999936670065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66500.14</v>
      </c>
      <c r="D1240" s="1">
        <f>BILANCA!E264</f>
        <v>117815.23</v>
      </c>
      <c r="E1240" s="1">
        <v>0</v>
      </c>
      <c r="F1240" s="1">
        <v>0</v>
      </c>
      <c r="G1240" s="2">
        <f t="shared" si="22"/>
        <v>77647.564199999993</v>
      </c>
      <c r="H1240" s="2">
        <f t="shared" si="23"/>
        <v>0.36999999999534339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4419.3900000000003</v>
      </c>
      <c r="D1241" s="1">
        <f>BILANCA!E265</f>
        <v>3893.14</v>
      </c>
      <c r="E1241" s="1">
        <v>0</v>
      </c>
      <c r="F1241" s="1">
        <v>0</v>
      </c>
      <c r="G1241" s="2">
        <f t="shared" si="22"/>
        <v>3149.06286</v>
      </c>
      <c r="H1241" s="2">
        <f t="shared" si="23"/>
        <v>0.53000000000020009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3650.69</v>
      </c>
      <c r="D1263" s="1">
        <f>BILANCA!E287</f>
        <v>2844.45</v>
      </c>
      <c r="E1263" s="1">
        <v>0</v>
      </c>
      <c r="F1263" s="1">
        <v>0</v>
      </c>
      <c r="G1263" s="2">
        <f t="shared" si="24"/>
        <v>2615.0852000000004</v>
      </c>
      <c r="H1263" s="2">
        <f t="shared" si="23"/>
        <v>0.75999999999976353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77992.570000000007</v>
      </c>
      <c r="D1264" s="1">
        <f>BILANCA!E288</f>
        <v>66728.45</v>
      </c>
      <c r="E1264" s="1">
        <v>0</v>
      </c>
      <c r="F1264" s="1">
        <v>0</v>
      </c>
      <c r="G1264" s="2">
        <f t="shared" si="24"/>
        <v>59417.301070000009</v>
      </c>
      <c r="H1264" s="2">
        <f t="shared" si="23"/>
        <v>0.8799999999901047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1614.2</v>
      </c>
      <c r="D1266" s="1">
        <f>BILANCA!E290</f>
        <v>7500</v>
      </c>
      <c r="E1266" s="1">
        <v>0</v>
      </c>
      <c r="F1266" s="1">
        <v>0</v>
      </c>
      <c r="G1266" s="2">
        <f t="shared" si="24"/>
        <v>4701.8185999999996</v>
      </c>
      <c r="H1266" s="2">
        <f t="shared" si="23"/>
        <v>0.20000000000004547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2946215.36</v>
      </c>
      <c r="D1270" s="1">
        <f>BILANCA!E294</f>
        <v>2723339.62</v>
      </c>
      <c r="E1270" s="1">
        <v>0</v>
      </c>
      <c r="F1270" s="1">
        <v>0</v>
      </c>
      <c r="G1270" s="2">
        <f t="shared" si="24"/>
        <v>2408760.7502000001</v>
      </c>
      <c r="H1270" s="2">
        <f t="shared" si="23"/>
        <v>0.73999999975785613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3650.69</v>
      </c>
      <c r="D1271" s="1">
        <f>BILANCA!E295</f>
        <v>2844.45</v>
      </c>
      <c r="E1271" s="1">
        <v>0</v>
      </c>
      <c r="F1271" s="1">
        <v>0</v>
      </c>
      <c r="G1271" s="2">
        <f t="shared" si="24"/>
        <v>2689.8019199999999</v>
      </c>
      <c r="H1271" s="2">
        <f t="shared" si="23"/>
        <v>0.75999999999976353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663.61</v>
      </c>
      <c r="D1273" s="1">
        <f>BILANCA!E297</f>
        <v>649.45000000000005</v>
      </c>
      <c r="E1273" s="1">
        <v>0</v>
      </c>
      <c r="F1273" s="1">
        <v>0</v>
      </c>
      <c r="G1273" s="2">
        <f t="shared" si="24"/>
        <v>569.12789999999995</v>
      </c>
      <c r="H1273" s="2">
        <f t="shared" si="23"/>
        <v>0.84000000000003183</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13860.01</v>
      </c>
      <c r="D1275" s="1">
        <f>BILANCA!E299</f>
        <v>1165.03</v>
      </c>
      <c r="E1275" s="1">
        <v>0</v>
      </c>
      <c r="F1275" s="1">
        <v>0</v>
      </c>
      <c r="G1275" s="2">
        <f t="shared" si="24"/>
        <v>4727.5004399999998</v>
      </c>
      <c r="H1275" s="2">
        <f t="shared" si="23"/>
        <v>4.0000000000190994E-2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365711.33</v>
      </c>
      <c r="D1299" s="6">
        <f>'RAS-funkcijski'!E5</f>
        <v>375701.4</v>
      </c>
      <c r="E1299" s="6">
        <v>0</v>
      </c>
      <c r="F1299" s="6">
        <v>0</v>
      </c>
      <c r="G1299" s="7">
        <f t="shared" si="24"/>
        <v>1117.1141300000002</v>
      </c>
      <c r="H1299" s="7">
        <f t="shared" si="23"/>
        <v>0.73000000003958121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360535.14</v>
      </c>
      <c r="D1300" s="1">
        <f>'RAS-funkcijski'!E6</f>
        <v>370306.4</v>
      </c>
      <c r="E1300" s="1">
        <v>0</v>
      </c>
      <c r="F1300" s="1">
        <v>0</v>
      </c>
      <c r="G1300" s="2">
        <f t="shared" si="24"/>
        <v>2202.2958800000001</v>
      </c>
      <c r="H1300" s="2">
        <f t="shared" si="23"/>
        <v>0.5400000000372529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360535.14</v>
      </c>
      <c r="D1301" s="1">
        <f>'RAS-funkcijski'!E7</f>
        <v>370306.4</v>
      </c>
      <c r="E1301" s="1">
        <v>0</v>
      </c>
      <c r="F1301" s="1">
        <v>0</v>
      </c>
      <c r="G1301" s="2">
        <f t="shared" si="24"/>
        <v>3303.4438200000004</v>
      </c>
      <c r="H1301" s="2">
        <f t="shared" si="23"/>
        <v>0.5400000000372529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5176.1899999999996</v>
      </c>
      <c r="D1307" s="1">
        <f>'RAS-funkcijski'!E13</f>
        <v>5395</v>
      </c>
      <c r="E1307" s="1">
        <v>0</v>
      </c>
      <c r="F1307" s="1">
        <v>0</v>
      </c>
      <c r="G1307" s="2">
        <f t="shared" si="24"/>
        <v>143.69570999999999</v>
      </c>
      <c r="H1307" s="2">
        <f t="shared" si="23"/>
        <v>0.18999999999959982</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5176.1899999999996</v>
      </c>
      <c r="D1310" s="1">
        <f>'RAS-funkcijski'!E16</f>
        <v>5395</v>
      </c>
      <c r="E1310" s="1">
        <v>0</v>
      </c>
      <c r="F1310" s="1">
        <v>0</v>
      </c>
      <c r="G1310" s="2">
        <f t="shared" si="24"/>
        <v>191.59427999999997</v>
      </c>
      <c r="H1310" s="2">
        <f t="shared" si="23"/>
        <v>0.18999999999959982</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68753.900000000009</v>
      </c>
      <c r="D1322" s="1">
        <f>'RAS-funkcijski'!E28</f>
        <v>50294.44</v>
      </c>
      <c r="E1322" s="1">
        <v>0</v>
      </c>
      <c r="F1322" s="1">
        <v>0</v>
      </c>
      <c r="G1322" s="2">
        <f t="shared" si="24"/>
        <v>4064.2267200000001</v>
      </c>
      <c r="H1322" s="2">
        <f t="shared" si="23"/>
        <v>0.53999999999359716</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53089.120000000003</v>
      </c>
      <c r="D1324" s="1">
        <f>'RAS-funkcijski'!E30</f>
        <v>35000</v>
      </c>
      <c r="E1324" s="1">
        <v>0</v>
      </c>
      <c r="F1324" s="1">
        <v>0</v>
      </c>
      <c r="G1324" s="2">
        <f t="shared" si="24"/>
        <v>3200.3171199999997</v>
      </c>
      <c r="H1324" s="2">
        <f t="shared" si="23"/>
        <v>0.12000000000261934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15664.78</v>
      </c>
      <c r="D1328" s="1">
        <f>'RAS-funkcijski'!E34</f>
        <v>15294.44</v>
      </c>
      <c r="E1328" s="1">
        <v>0</v>
      </c>
      <c r="F1328" s="1">
        <v>0</v>
      </c>
      <c r="G1328" s="2">
        <f t="shared" si="24"/>
        <v>1387.6098</v>
      </c>
      <c r="H1328" s="2">
        <f t="shared" si="23"/>
        <v>0.65999999999985448</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871619.65999999992</v>
      </c>
      <c r="D1329" s="1">
        <f>'RAS-funkcijski'!E35</f>
        <v>346519.36</v>
      </c>
      <c r="E1329" s="1">
        <v>0</v>
      </c>
      <c r="F1329" s="1">
        <v>0</v>
      </c>
      <c r="G1329" s="2">
        <f t="shared" si="24"/>
        <v>48504.409780000002</v>
      </c>
      <c r="H1329" s="2">
        <f t="shared" si="23"/>
        <v>0.70000000006984919</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59389.62</v>
      </c>
      <c r="D1330" s="1">
        <f>'RAS-funkcijski'!E36</f>
        <v>62428.85</v>
      </c>
      <c r="E1330" s="1">
        <v>0</v>
      </c>
      <c r="F1330" s="1">
        <v>0</v>
      </c>
      <c r="G1330" s="2">
        <f t="shared" si="24"/>
        <v>5895.9142400000001</v>
      </c>
      <c r="H1330" s="2">
        <f t="shared" si="23"/>
        <v>0.52999999999883585</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59389.62</v>
      </c>
      <c r="D1331" s="1">
        <f>'RAS-funkcijski'!E37</f>
        <v>62428.85</v>
      </c>
      <c r="E1331" s="1">
        <v>0</v>
      </c>
      <c r="F1331" s="1">
        <v>0</v>
      </c>
      <c r="G1331" s="2">
        <f t="shared" si="24"/>
        <v>6080.1615600000005</v>
      </c>
      <c r="H1331" s="2">
        <f t="shared" si="23"/>
        <v>0.52999999999883585</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31045.47</v>
      </c>
      <c r="D1333" s="1">
        <f>'RAS-funkcijski'!E39</f>
        <v>11351.66</v>
      </c>
      <c r="E1333" s="1">
        <v>0</v>
      </c>
      <c r="F1333" s="1">
        <v>0</v>
      </c>
      <c r="G1333" s="2">
        <f t="shared" si="24"/>
        <v>1881.2076500000003</v>
      </c>
      <c r="H1333" s="2">
        <f t="shared" si="23"/>
        <v>0.81000000000130967</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31045.47</v>
      </c>
      <c r="D1334" s="1">
        <f>'RAS-funkcijski'!E40</f>
        <v>11351.66</v>
      </c>
      <c r="E1334" s="1">
        <v>0</v>
      </c>
      <c r="F1334" s="1">
        <v>0</v>
      </c>
      <c r="G1334" s="2">
        <f t="shared" si="24"/>
        <v>1934.9564399999999</v>
      </c>
      <c r="H1334" s="2">
        <f t="shared" si="23"/>
        <v>0.81000000000130967</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740068.73</v>
      </c>
      <c r="D1348" s="1">
        <f>'RAS-funkcijski'!E54</f>
        <v>234604.39</v>
      </c>
      <c r="E1348" s="1">
        <v>0</v>
      </c>
      <c r="F1348" s="1">
        <v>0</v>
      </c>
      <c r="G1348" s="2">
        <f t="shared" si="24"/>
        <v>60463.875500000009</v>
      </c>
      <c r="H1348" s="2">
        <f t="shared" si="27"/>
        <v>0.66000000003259629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740068.73</v>
      </c>
      <c r="D1349" s="1">
        <f>'RAS-funkcijski'!E55</f>
        <v>234604.39</v>
      </c>
      <c r="E1349" s="1">
        <v>0</v>
      </c>
      <c r="F1349" s="1">
        <v>0</v>
      </c>
      <c r="G1349" s="2">
        <f t="shared" si="24"/>
        <v>61673.153009999995</v>
      </c>
      <c r="H1349" s="2">
        <f t="shared" si="27"/>
        <v>0.66000000003259629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8180.67</v>
      </c>
      <c r="E1355" s="1">
        <v>0</v>
      </c>
      <c r="F1355" s="1">
        <v>0</v>
      </c>
      <c r="G1355" s="2">
        <f t="shared" si="24"/>
        <v>932.59638000000007</v>
      </c>
      <c r="H1355" s="2">
        <f t="shared" si="27"/>
        <v>0.32999999999992724</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8180.67</v>
      </c>
      <c r="E1358" s="1">
        <v>0</v>
      </c>
      <c r="F1358" s="1">
        <v>0</v>
      </c>
      <c r="G1358" s="2">
        <f t="shared" si="24"/>
        <v>981.68039999999996</v>
      </c>
      <c r="H1358" s="2">
        <f t="shared" si="27"/>
        <v>0.32999999999992724</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41115.839999999997</v>
      </c>
      <c r="D1368" s="1">
        <f>'RAS-funkcijski'!E74</f>
        <v>29953.79</v>
      </c>
      <c r="E1368" s="1">
        <v>0</v>
      </c>
      <c r="F1368" s="1">
        <v>0</v>
      </c>
      <c r="G1368" s="2">
        <f t="shared" si="24"/>
        <v>7071.6394000000009</v>
      </c>
      <c r="H1368" s="2">
        <f t="shared" si="27"/>
        <v>0.37000000000261934</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23231.94</v>
      </c>
      <c r="D1369" s="1">
        <f>'RAS-funkcijski'!E75</f>
        <v>20548.240000000002</v>
      </c>
      <c r="E1369" s="1">
        <v>0</v>
      </c>
      <c r="F1369" s="1">
        <v>0</v>
      </c>
      <c r="G1369" s="2">
        <f t="shared" si="24"/>
        <v>4567.3178200000002</v>
      </c>
      <c r="H1369" s="2">
        <f t="shared" si="27"/>
        <v>0.30000000000291038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23231.94</v>
      </c>
      <c r="D1370" s="1">
        <f>'RAS-funkcijski'!E76</f>
        <v>20548.240000000002</v>
      </c>
      <c r="E1370" s="1">
        <v>0</v>
      </c>
      <c r="F1370" s="1">
        <v>0</v>
      </c>
      <c r="G1370" s="2">
        <f t="shared" si="24"/>
        <v>4631.64624</v>
      </c>
      <c r="H1370" s="2">
        <f t="shared" si="27"/>
        <v>0.30000000000291038</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376936.22</v>
      </c>
      <c r="D1376" s="1">
        <f>'RAS-funkcijski'!E82</f>
        <v>310504.87</v>
      </c>
      <c r="E1376" s="1">
        <v>0</v>
      </c>
      <c r="F1376" s="1">
        <v>0</v>
      </c>
      <c r="G1376" s="2">
        <f t="shared" si="24"/>
        <v>77839.784879999992</v>
      </c>
      <c r="H1376" s="2">
        <f t="shared" si="27"/>
        <v>0.34999999997671694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43853.64</v>
      </c>
      <c r="D1377" s="1">
        <f>'RAS-funkcijski'!E83</f>
        <v>21801.75</v>
      </c>
      <c r="E1377" s="1">
        <v>0</v>
      </c>
      <c r="F1377" s="1">
        <v>0</v>
      </c>
      <c r="G1377" s="2">
        <f t="shared" si="24"/>
        <v>6909.1140599999999</v>
      </c>
      <c r="H1377" s="2">
        <f t="shared" si="27"/>
        <v>0.61000000000058208</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329.63</v>
      </c>
      <c r="D1378" s="1">
        <f>'RAS-funkcijski'!E84</f>
        <v>0</v>
      </c>
      <c r="E1378" s="1">
        <v>0</v>
      </c>
      <c r="F1378" s="1">
        <v>0</v>
      </c>
      <c r="G1378" s="2">
        <f t="shared" si="24"/>
        <v>26.3704</v>
      </c>
      <c r="H1378" s="2">
        <f t="shared" si="27"/>
        <v>0.37000000000000455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88536.16</v>
      </c>
      <c r="D1380" s="1">
        <f>'RAS-funkcijski'!E86</f>
        <v>29339.56</v>
      </c>
      <c r="E1380" s="1">
        <v>0</v>
      </c>
      <c r="F1380" s="1">
        <v>0</v>
      </c>
      <c r="G1380" s="2">
        <f t="shared" si="24"/>
        <v>12071.652960000001</v>
      </c>
      <c r="H1380" s="2">
        <f t="shared" si="27"/>
        <v>0.60000000000218279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244216.79</v>
      </c>
      <c r="D1382" s="1">
        <f>'RAS-funkcijski'!E88</f>
        <v>259363.56</v>
      </c>
      <c r="E1382" s="1">
        <v>0</v>
      </c>
      <c r="F1382" s="1">
        <v>0</v>
      </c>
      <c r="G1382" s="2">
        <f t="shared" si="24"/>
        <v>64087.288440000004</v>
      </c>
      <c r="H1382" s="2">
        <f t="shared" si="27"/>
        <v>0.64999999999417923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29659.39</v>
      </c>
      <c r="D1383" s="1">
        <f>'RAS-funkcijski'!E89</f>
        <v>30450.87</v>
      </c>
      <c r="E1383" s="1">
        <v>0</v>
      </c>
      <c r="F1383" s="1">
        <v>0</v>
      </c>
      <c r="G1383" s="2">
        <f t="shared" si="24"/>
        <v>7697.6960500000005</v>
      </c>
      <c r="H1383" s="2">
        <f t="shared" si="27"/>
        <v>0.52000000000043656</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29659.39</v>
      </c>
      <c r="D1400" s="1">
        <f>'RAS-funkcijski'!E106</f>
        <v>30450.87</v>
      </c>
      <c r="E1400" s="1">
        <v>0</v>
      </c>
      <c r="F1400" s="1">
        <v>0</v>
      </c>
      <c r="G1400" s="2">
        <f t="shared" si="24"/>
        <v>9237.2352599999995</v>
      </c>
      <c r="H1400" s="2">
        <f t="shared" si="27"/>
        <v>0.52000000000043656</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182898.23</v>
      </c>
      <c r="D1401" s="1">
        <f>'RAS-funkcijski'!E107</f>
        <v>178190.45</v>
      </c>
      <c r="E1401" s="1">
        <v>0</v>
      </c>
      <c r="F1401" s="1">
        <v>0</v>
      </c>
      <c r="G1401" s="2">
        <f t="shared" si="24"/>
        <v>55545.750390000001</v>
      </c>
      <c r="H1401" s="2">
        <f t="shared" si="27"/>
        <v>0.68000000002211891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114841.35</v>
      </c>
      <c r="D1402" s="1">
        <f>'RAS-funkcijski'!E108</f>
        <v>53323.44</v>
      </c>
      <c r="E1402" s="1">
        <v>0</v>
      </c>
      <c r="F1402" s="1">
        <v>0</v>
      </c>
      <c r="G1402" s="2">
        <f t="shared" si="24"/>
        <v>23034.77592</v>
      </c>
      <c r="H1402" s="2">
        <f t="shared" si="27"/>
        <v>0.79000000000814907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53750.52</v>
      </c>
      <c r="D1403" s="1">
        <f>'RAS-funkcijski'!E109</f>
        <v>115387.69</v>
      </c>
      <c r="E1403" s="1">
        <v>0</v>
      </c>
      <c r="F1403" s="1">
        <v>0</v>
      </c>
      <c r="G1403" s="2">
        <f t="shared" si="24"/>
        <v>29875.219499999999</v>
      </c>
      <c r="H1403" s="2">
        <f t="shared" si="27"/>
        <v>0.79000000000087311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6636.14</v>
      </c>
      <c r="D1405" s="1">
        <f>'RAS-funkcijski'!E111</f>
        <v>3000</v>
      </c>
      <c r="E1405" s="1">
        <v>0</v>
      </c>
      <c r="F1405" s="1">
        <v>0</v>
      </c>
      <c r="G1405" s="2">
        <f t="shared" si="24"/>
        <v>1352.0669800000001</v>
      </c>
      <c r="H1405" s="2">
        <f t="shared" si="27"/>
        <v>0.14000000000032742</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7670.22</v>
      </c>
      <c r="D1407" s="1">
        <f>'RAS-funkcijski'!E113</f>
        <v>6479.32</v>
      </c>
      <c r="E1407" s="1">
        <v>0</v>
      </c>
      <c r="F1407" s="1">
        <v>0</v>
      </c>
      <c r="G1407" s="2">
        <f t="shared" si="24"/>
        <v>2248.54574</v>
      </c>
      <c r="H1407" s="2">
        <f t="shared" si="27"/>
        <v>0.53999999999996362</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286357.99</v>
      </c>
      <c r="D1408" s="1">
        <f>'RAS-funkcijski'!E114</f>
        <v>312360.88</v>
      </c>
      <c r="E1408" s="1">
        <v>0</v>
      </c>
      <c r="F1408" s="1">
        <v>0</v>
      </c>
      <c r="G1408" s="2">
        <f t="shared" si="24"/>
        <v>100218.77249999999</v>
      </c>
      <c r="H1408" s="2">
        <f t="shared" si="27"/>
        <v>0.13000000000465661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266290.3</v>
      </c>
      <c r="D1409" s="1">
        <f>'RAS-funkcijski'!E115</f>
        <v>289525.88</v>
      </c>
      <c r="E1409" s="1">
        <v>0</v>
      </c>
      <c r="F1409" s="1">
        <v>0</v>
      </c>
      <c r="G1409" s="2">
        <f t="shared" si="24"/>
        <v>93832.968659999999</v>
      </c>
      <c r="H1409" s="2">
        <f t="shared" si="27"/>
        <v>0.41999999998370185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207842.95</v>
      </c>
      <c r="D1410" s="1">
        <f>'RAS-funkcijski'!E116</f>
        <v>222043.11</v>
      </c>
      <c r="E1410" s="1">
        <v>0</v>
      </c>
      <c r="F1410" s="1">
        <v>0</v>
      </c>
      <c r="G1410" s="2">
        <f t="shared" si="24"/>
        <v>73016.067039999994</v>
      </c>
      <c r="H1410" s="2">
        <f t="shared" si="27"/>
        <v>0.15999999997438863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58447.35</v>
      </c>
      <c r="D1411" s="1">
        <f>'RAS-funkcijski'!E117</f>
        <v>67482.77</v>
      </c>
      <c r="E1411" s="1">
        <v>0</v>
      </c>
      <c r="F1411" s="1">
        <v>0</v>
      </c>
      <c r="G1411" s="2">
        <f t="shared" si="24"/>
        <v>21855.656569999999</v>
      </c>
      <c r="H1411" s="2">
        <f t="shared" si="27"/>
        <v>0.57999999999447027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20067.689999999999</v>
      </c>
      <c r="D1416" s="1">
        <f>'RAS-funkcijski'!E122</f>
        <v>22835</v>
      </c>
      <c r="E1416" s="1">
        <v>0</v>
      </c>
      <c r="F1416" s="1">
        <v>0</v>
      </c>
      <c r="G1416" s="2">
        <f t="shared" si="24"/>
        <v>7757.047419999999</v>
      </c>
      <c r="H1416" s="2">
        <f t="shared" si="27"/>
        <v>0.31000000000130967</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20067.689999999999</v>
      </c>
      <c r="D1417" s="1">
        <f>'RAS-funkcijski'!E123</f>
        <v>22835</v>
      </c>
      <c r="E1417" s="1">
        <v>0</v>
      </c>
      <c r="F1417" s="1">
        <v>0</v>
      </c>
      <c r="G1417" s="2">
        <f t="shared" si="24"/>
        <v>7822.7851099999989</v>
      </c>
      <c r="H1417" s="2">
        <f t="shared" si="27"/>
        <v>0.31000000000130967</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40931.050000000003</v>
      </c>
      <c r="D1423" s="1">
        <f>'RAS-funkcijski'!E129</f>
        <v>53905.41</v>
      </c>
      <c r="E1423" s="1">
        <v>0</v>
      </c>
      <c r="F1423" s="1">
        <v>0</v>
      </c>
      <c r="G1423" s="2">
        <f t="shared" si="24"/>
        <v>18592.733749999999</v>
      </c>
      <c r="H1423" s="2">
        <f t="shared" si="27"/>
        <v>0.46000000000640284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18674.099999999999</v>
      </c>
      <c r="D1427" s="1">
        <f>'RAS-funkcijski'!E133</f>
        <v>24719.91</v>
      </c>
      <c r="E1427" s="1">
        <v>0</v>
      </c>
      <c r="F1427" s="1">
        <v>0</v>
      </c>
      <c r="G1427" s="2">
        <f t="shared" si="24"/>
        <v>8786.6956800000007</v>
      </c>
      <c r="H1427" s="2">
        <f t="shared" si="27"/>
        <v>0.18999999999869033</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17803.72</v>
      </c>
      <c r="D1429" s="1">
        <f>'RAS-funkcijski'!E135</f>
        <v>22424.51</v>
      </c>
      <c r="E1429" s="1">
        <v>0</v>
      </c>
      <c r="F1429" s="1">
        <v>0</v>
      </c>
      <c r="G1429" s="2">
        <f t="shared" si="24"/>
        <v>8207.5089399999997</v>
      </c>
      <c r="H1429" s="2">
        <f t="shared" si="27"/>
        <v>0.77000000000043656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4453.2299999999996</v>
      </c>
      <c r="D1431" s="1">
        <f>'RAS-funkcijski'!E137</f>
        <v>6760.99</v>
      </c>
      <c r="E1431" s="1">
        <v>0</v>
      </c>
      <c r="F1431" s="1">
        <v>0</v>
      </c>
      <c r="G1431" s="2">
        <f t="shared" si="24"/>
        <v>2390.7029299999999</v>
      </c>
      <c r="H1431" s="2">
        <f t="shared" si="27"/>
        <v>0.23999999999978172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2246099.7099999995</v>
      </c>
      <c r="D1435" s="13">
        <f>'RAS-funkcijski'!E141</f>
        <v>1678475.9200000002</v>
      </c>
      <c r="E1435" s="13">
        <v>0</v>
      </c>
      <c r="F1435" s="13">
        <v>0</v>
      </c>
      <c r="G1435" s="14">
        <f t="shared" si="24"/>
        <v>767618.06235000002</v>
      </c>
      <c r="H1435" s="14">
        <f t="shared" si="27"/>
        <v>0.37000000034458935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73951.08</v>
      </c>
      <c r="D1436" s="6">
        <f>'P-VRIO'!E5</f>
        <v>73951.08</v>
      </c>
      <c r="E1436" s="6">
        <v>0</v>
      </c>
      <c r="F1436" s="6">
        <v>0</v>
      </c>
      <c r="G1436" s="7">
        <f t="shared" si="24"/>
        <v>221.85324000000003</v>
      </c>
      <c r="H1436" s="7">
        <f t="shared" si="27"/>
        <v>0.16000000000349246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63083.08</v>
      </c>
      <c r="D1437" s="1">
        <f>'P-VRIO'!E6</f>
        <v>63083.08</v>
      </c>
      <c r="E1437" s="1">
        <v>0</v>
      </c>
      <c r="F1437" s="1">
        <v>0</v>
      </c>
      <c r="G1437" s="2">
        <f t="shared" si="24"/>
        <v>378.49848000000003</v>
      </c>
      <c r="H1437" s="2">
        <f t="shared" si="27"/>
        <v>0.16000000000349246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63083.08</v>
      </c>
      <c r="D1438" s="1">
        <f>'P-VRIO'!E7</f>
        <v>63083.08</v>
      </c>
      <c r="E1438" s="1">
        <v>0</v>
      </c>
      <c r="F1438" s="1">
        <v>0</v>
      </c>
      <c r="G1438" s="2">
        <f t="shared" si="24"/>
        <v>567.74772000000007</v>
      </c>
      <c r="H1438" s="2">
        <f t="shared" si="27"/>
        <v>0.16000000000349246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63083.08</v>
      </c>
      <c r="D1439" s="1">
        <f>'P-VRIO'!E8</f>
        <v>63083.08</v>
      </c>
      <c r="E1439" s="1">
        <v>0</v>
      </c>
      <c r="F1439" s="1">
        <v>0</v>
      </c>
      <c r="G1439" s="2">
        <f t="shared" si="24"/>
        <v>756.99696000000006</v>
      </c>
      <c r="H1439" s="2">
        <f t="shared" si="27"/>
        <v>0.16000000000349246</v>
      </c>
      <c r="I1439" s="10">
        <f t="shared" ref="I1439:I1444" si="28">G1439*H1439</f>
        <v>121.11951360264379</v>
      </c>
      <c r="J1439" s="2">
        <f>IF(AND(Skriveni!C1439&lt;&gt;0,Skriveni!D1439&lt;&gt;0),1,0)</f>
        <v>1</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10868</v>
      </c>
      <c r="D1453" s="1">
        <f>'P-VRIO'!E22</f>
        <v>10868</v>
      </c>
      <c r="E1453" s="1">
        <v>0</v>
      </c>
      <c r="F1453" s="1">
        <v>0</v>
      </c>
      <c r="G1453" s="2">
        <f t="shared" si="24"/>
        <v>586.87199999999996</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10868</v>
      </c>
      <c r="D1454" s="1">
        <f>'P-VRIO'!E23</f>
        <v>10868</v>
      </c>
      <c r="E1454" s="1">
        <v>0</v>
      </c>
      <c r="F1454" s="1">
        <v>0</v>
      </c>
      <c r="G1454" s="2">
        <f t="shared" si="24"/>
        <v>619.476</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10868</v>
      </c>
      <c r="D1455" s="1">
        <f>'P-VRIO'!E24</f>
        <v>10868</v>
      </c>
      <c r="E1455" s="1">
        <v>0</v>
      </c>
      <c r="F1455" s="1">
        <v>0</v>
      </c>
      <c r="G1455" s="2">
        <f t="shared" si="24"/>
        <v>652.08000000000004</v>
      </c>
      <c r="H1455" s="2">
        <f t="shared" si="27"/>
        <v>0</v>
      </c>
      <c r="I1455" s="10">
        <f t="shared" ref="I1455:I1460" si="30">G1455*H1455</f>
        <v>0</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3029472.83</v>
      </c>
      <c r="D1480" s="6"/>
      <c r="E1480" s="6">
        <v>0</v>
      </c>
      <c r="F1480" s="6">
        <v>0</v>
      </c>
      <c r="G1480" s="7">
        <f t="shared" ref="G1480:G1580" si="34">B1480/1000*C1480</f>
        <v>3029.4728300000002</v>
      </c>
      <c r="H1480" s="7">
        <f t="shared" ref="H1480:H1580" si="35">ABS(C1480-ROUND(C1480,0))</f>
        <v>0.16999999992549419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1708443.19</v>
      </c>
      <c r="D1481" s="1">
        <v>0</v>
      </c>
      <c r="E1481" s="1">
        <v>0</v>
      </c>
      <c r="F1481" s="1">
        <v>0</v>
      </c>
      <c r="G1481" s="2">
        <f t="shared" si="34"/>
        <v>3416.8863799999999</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1336476.0699999998</v>
      </c>
      <c r="D1483" s="1">
        <v>0</v>
      </c>
      <c r="E1483" s="1">
        <v>0</v>
      </c>
      <c r="F1483" s="1">
        <v>0</v>
      </c>
      <c r="G1483" s="2">
        <f t="shared" si="34"/>
        <v>5345.9042799999997</v>
      </c>
      <c r="H1483" s="2">
        <f t="shared" si="35"/>
        <v>6.9999999832361937E-2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194498.74</v>
      </c>
      <c r="D1484" s="1">
        <v>0</v>
      </c>
      <c r="E1484" s="1">
        <v>0</v>
      </c>
      <c r="F1484" s="1">
        <v>0</v>
      </c>
      <c r="G1484" s="2">
        <f t="shared" si="34"/>
        <v>972.49369999999999</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456633.1</v>
      </c>
      <c r="D1485" s="1">
        <v>0</v>
      </c>
      <c r="E1485" s="1">
        <v>0</v>
      </c>
      <c r="F1485" s="1">
        <v>0</v>
      </c>
      <c r="G1485" s="2">
        <f t="shared" si="34"/>
        <v>2739.7986000000001</v>
      </c>
      <c r="H1485" s="2">
        <f t="shared" si="35"/>
        <v>9.9999999976716936E-2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60210.09</v>
      </c>
      <c r="D1486" s="1">
        <v>0</v>
      </c>
      <c r="E1486" s="1">
        <v>0</v>
      </c>
      <c r="F1486" s="1">
        <v>0</v>
      </c>
      <c r="G1486" s="2">
        <f t="shared" si="34"/>
        <v>421.47062999999997</v>
      </c>
      <c r="H1486" s="2">
        <f t="shared" si="35"/>
        <v>8.999999999650754E-2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41305.449999999997</v>
      </c>
      <c r="D1487" s="1">
        <v>0</v>
      </c>
      <c r="E1487" s="1">
        <v>0</v>
      </c>
      <c r="F1487" s="1">
        <v>0</v>
      </c>
      <c r="G1487" s="2">
        <f t="shared" si="34"/>
        <v>330.4436</v>
      </c>
      <c r="H1487" s="2">
        <f t="shared" si="35"/>
        <v>0.44999999999708962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50003.24</v>
      </c>
      <c r="D1488" s="1">
        <v>0</v>
      </c>
      <c r="E1488" s="1">
        <v>0</v>
      </c>
      <c r="F1488" s="1">
        <v>0</v>
      </c>
      <c r="G1488" s="2">
        <f>B1488/1000*C1488</f>
        <v>450.02915999999993</v>
      </c>
      <c r="H1488" s="2">
        <f>ABS(C1488-ROUND(C1488,0))</f>
        <v>0.23999999999796273</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328259.46000000002</v>
      </c>
      <c r="D1489" s="1">
        <v>0</v>
      </c>
      <c r="E1489" s="1">
        <v>0</v>
      </c>
      <c r="F1489" s="1">
        <v>0</v>
      </c>
      <c r="G1489" s="2">
        <f t="shared" si="34"/>
        <v>3282.5946000000004</v>
      </c>
      <c r="H1489" s="2">
        <f t="shared" si="35"/>
        <v>0.46000000002095476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31160.17</v>
      </c>
      <c r="D1490" s="1">
        <v>0</v>
      </c>
      <c r="E1490" s="1">
        <v>0</v>
      </c>
      <c r="F1490" s="1">
        <v>0</v>
      </c>
      <c r="G1490" s="2">
        <f t="shared" si="34"/>
        <v>342.76186999999999</v>
      </c>
      <c r="H1490" s="2">
        <f t="shared" si="35"/>
        <v>0.16999999999825377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174405.82</v>
      </c>
      <c r="D1491" s="1">
        <v>0</v>
      </c>
      <c r="E1491" s="1">
        <v>0</v>
      </c>
      <c r="F1491" s="1">
        <v>0</v>
      </c>
      <c r="G1491" s="2">
        <f t="shared" si="34"/>
        <v>2092.8698400000003</v>
      </c>
      <c r="H1491" s="2">
        <f t="shared" si="35"/>
        <v>0.17999999999301508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371967.06</v>
      </c>
      <c r="D1492" s="1">
        <v>0</v>
      </c>
      <c r="E1492" s="1">
        <v>0</v>
      </c>
      <c r="F1492" s="1">
        <v>0</v>
      </c>
      <c r="G1492" s="2">
        <f t="shared" si="34"/>
        <v>4835.5717799999993</v>
      </c>
      <c r="H1492" s="2">
        <f t="shared" si="35"/>
        <v>5.9999999997671694E-2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0.06</v>
      </c>
      <c r="D1493" s="1">
        <v>0</v>
      </c>
      <c r="E1493" s="1">
        <v>0</v>
      </c>
      <c r="F1493" s="1">
        <v>0</v>
      </c>
      <c r="G1493" s="2">
        <f t="shared" si="34"/>
        <v>8.4000000000000003E-4</v>
      </c>
      <c r="H1493" s="2">
        <f t="shared" si="35"/>
        <v>0.06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0.06</v>
      </c>
      <c r="D1497" s="1">
        <v>0</v>
      </c>
      <c r="E1497" s="1">
        <v>0</v>
      </c>
      <c r="F1497" s="1">
        <v>0</v>
      </c>
      <c r="G1497" s="2">
        <f t="shared" si="34"/>
        <v>1.0799999999999998E-3</v>
      </c>
      <c r="H1497" s="2">
        <f t="shared" si="35"/>
        <v>0.06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1937503.5</v>
      </c>
      <c r="D1499" s="1">
        <v>0</v>
      </c>
      <c r="E1499" s="1">
        <v>0</v>
      </c>
      <c r="F1499" s="1">
        <v>0</v>
      </c>
      <c r="G1499" s="2">
        <f t="shared" si="34"/>
        <v>38750.07</v>
      </c>
      <c r="H1499" s="2">
        <f t="shared" si="35"/>
        <v>0.5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1348546.44</v>
      </c>
      <c r="D1501" s="1">
        <v>0</v>
      </c>
      <c r="E1501" s="1">
        <v>0</v>
      </c>
      <c r="F1501" s="1">
        <v>0</v>
      </c>
      <c r="G1501" s="2">
        <f t="shared" si="34"/>
        <v>29668.021679999998</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192992.42</v>
      </c>
      <c r="D1502" s="1">
        <v>0</v>
      </c>
      <c r="E1502" s="1">
        <v>0</v>
      </c>
      <c r="F1502" s="1">
        <v>0</v>
      </c>
      <c r="G1502" s="2">
        <f t="shared" si="34"/>
        <v>4438.8256600000004</v>
      </c>
      <c r="H1502" s="2">
        <f t="shared" si="35"/>
        <v>0.42000000001280569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460274.65</v>
      </c>
      <c r="D1503" s="1">
        <v>0</v>
      </c>
      <c r="E1503" s="1">
        <v>0</v>
      </c>
      <c r="F1503" s="1">
        <v>0</v>
      </c>
      <c r="G1503" s="2">
        <f t="shared" si="34"/>
        <v>11046.591600000002</v>
      </c>
      <c r="H1503" s="2">
        <f t="shared" si="35"/>
        <v>0.34999999997671694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60325.72</v>
      </c>
      <c r="D1504" s="1">
        <v>0</v>
      </c>
      <c r="E1504" s="1">
        <v>0</v>
      </c>
      <c r="F1504" s="1">
        <v>0</v>
      </c>
      <c r="G1504" s="2">
        <f t="shared" si="34"/>
        <v>1508.143</v>
      </c>
      <c r="H1504" s="2">
        <f t="shared" si="35"/>
        <v>0.27999999999883585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41334.36</v>
      </c>
      <c r="D1505" s="1">
        <v>0</v>
      </c>
      <c r="E1505" s="1">
        <v>0</v>
      </c>
      <c r="F1505" s="1">
        <v>0</v>
      </c>
      <c r="G1505" s="2">
        <f t="shared" si="34"/>
        <v>1074.69336</v>
      </c>
      <c r="H1505" s="2">
        <f t="shared" si="35"/>
        <v>0.36000000000058208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50003.24</v>
      </c>
      <c r="D1506" s="1">
        <v>0</v>
      </c>
      <c r="E1506" s="1">
        <v>0</v>
      </c>
      <c r="F1506" s="1">
        <v>0</v>
      </c>
      <c r="G1506" s="2">
        <f>B1506/1000*C1506</f>
        <v>1350.0874799999999</v>
      </c>
      <c r="H1506" s="2">
        <f>ABS(C1506-ROUND(C1506,0))</f>
        <v>0.23999999999796273</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324534.65000000002</v>
      </c>
      <c r="D1507" s="1">
        <v>0</v>
      </c>
      <c r="E1507" s="1">
        <v>0</v>
      </c>
      <c r="F1507" s="1">
        <v>0</v>
      </c>
      <c r="G1507" s="2">
        <f t="shared" si="34"/>
        <v>9086.9702000000016</v>
      </c>
      <c r="H1507" s="2">
        <f t="shared" si="35"/>
        <v>0.34999999997671694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31160.17</v>
      </c>
      <c r="D1508" s="1">
        <v>0</v>
      </c>
      <c r="E1508" s="1">
        <v>0</v>
      </c>
      <c r="F1508" s="1">
        <v>0</v>
      </c>
      <c r="G1508" s="2">
        <f t="shared" si="34"/>
        <v>903.64493000000004</v>
      </c>
      <c r="H1508" s="2">
        <f t="shared" si="35"/>
        <v>0.16999999999825377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187921.23</v>
      </c>
      <c r="D1509" s="1">
        <v>0</v>
      </c>
      <c r="E1509" s="1">
        <v>0</v>
      </c>
      <c r="F1509" s="1">
        <v>0</v>
      </c>
      <c r="G1509" s="2">
        <f t="shared" si="34"/>
        <v>5637.6369000000004</v>
      </c>
      <c r="H1509" s="2">
        <f t="shared" si="35"/>
        <v>0.23000000001047738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366081.26</v>
      </c>
      <c r="D1510" s="1">
        <v>0</v>
      </c>
      <c r="E1510" s="1">
        <v>0</v>
      </c>
      <c r="F1510" s="1">
        <v>0</v>
      </c>
      <c r="G1510" s="2">
        <f t="shared" si="34"/>
        <v>11348.519060000001</v>
      </c>
      <c r="H1510" s="2">
        <f t="shared" si="35"/>
        <v>0.26000000000931323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222875.8</v>
      </c>
      <c r="D1511" s="1">
        <v>0</v>
      </c>
      <c r="E1511" s="1">
        <v>0</v>
      </c>
      <c r="F1511" s="1">
        <v>0</v>
      </c>
      <c r="G1511" s="2">
        <f t="shared" si="34"/>
        <v>7132.0255999999999</v>
      </c>
      <c r="H1511" s="2">
        <f t="shared" si="35"/>
        <v>0.20000000001164153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222875.8</v>
      </c>
      <c r="D1515" s="1">
        <v>0</v>
      </c>
      <c r="E1515" s="1">
        <v>0</v>
      </c>
      <c r="F1515" s="1">
        <v>0</v>
      </c>
      <c r="G1515" s="2">
        <f t="shared" si="34"/>
        <v>8023.5287999999991</v>
      </c>
      <c r="H1515" s="2">
        <f t="shared" si="35"/>
        <v>0.20000000001164153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2800412.5199999996</v>
      </c>
      <c r="D1517" s="1">
        <v>0</v>
      </c>
      <c r="E1517" s="1">
        <v>0</v>
      </c>
      <c r="F1517" s="1">
        <v>0</v>
      </c>
      <c r="G1517" s="2">
        <f t="shared" si="34"/>
        <v>106415.67575999998</v>
      </c>
      <c r="H1517" s="2">
        <f t="shared" si="35"/>
        <v>0.48000000044703484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2844.45</v>
      </c>
      <c r="D1518" s="1">
        <v>0</v>
      </c>
      <c r="E1518" s="1">
        <v>0</v>
      </c>
      <c r="F1518" s="1">
        <v>0</v>
      </c>
      <c r="G1518" s="2">
        <f t="shared" si="34"/>
        <v>110.93355</v>
      </c>
      <c r="H1518" s="2">
        <f t="shared" si="35"/>
        <v>0.4499999999998181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2844.45</v>
      </c>
      <c r="D1524" s="1">
        <v>0</v>
      </c>
      <c r="E1524" s="1">
        <v>0</v>
      </c>
      <c r="F1524" s="1">
        <v>0</v>
      </c>
      <c r="G1524" s="2">
        <f t="shared" si="34"/>
        <v>128.00024999999999</v>
      </c>
      <c r="H1524" s="2">
        <f t="shared" si="35"/>
        <v>0.4499999999998181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2844.45</v>
      </c>
      <c r="D1560" s="1">
        <v>0</v>
      </c>
      <c r="E1560" s="1">
        <v>0</v>
      </c>
      <c r="F1560" s="1">
        <v>0</v>
      </c>
      <c r="G1560" s="2">
        <f t="shared" si="34"/>
        <v>230.40045000000001</v>
      </c>
      <c r="H1560" s="2">
        <f t="shared" si="35"/>
        <v>0.4499999999998181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2844.45</v>
      </c>
      <c r="D1561" s="1">
        <v>0</v>
      </c>
      <c r="E1561" s="1">
        <v>0</v>
      </c>
      <c r="F1561" s="1">
        <v>0</v>
      </c>
      <c r="G1561" s="2">
        <f t="shared" si="34"/>
        <v>233.2449</v>
      </c>
      <c r="H1561" s="2">
        <f t="shared" si="35"/>
        <v>0.4499999999998181</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2797568.0700000003</v>
      </c>
      <c r="D1576" s="1">
        <v>0</v>
      </c>
      <c r="E1576" s="1">
        <v>0</v>
      </c>
      <c r="F1576" s="1">
        <v>0</v>
      </c>
      <c r="G1576" s="2">
        <f t="shared" si="34"/>
        <v>271364.10279000003</v>
      </c>
      <c r="H1576" s="2">
        <f t="shared" si="35"/>
        <v>7.0000000298023224E-2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66728.45</v>
      </c>
      <c r="D1578" s="1">
        <v>0</v>
      </c>
      <c r="E1578" s="1">
        <v>0</v>
      </c>
      <c r="F1578" s="1">
        <v>0</v>
      </c>
      <c r="G1578" s="2">
        <f t="shared" si="34"/>
        <v>6606.1165499999997</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7500</v>
      </c>
      <c r="D1579" s="1">
        <v>0</v>
      </c>
      <c r="E1579" s="1">
        <v>0</v>
      </c>
      <c r="F1579" s="1">
        <v>0</v>
      </c>
      <c r="G1579" s="2">
        <f t="shared" si="34"/>
        <v>750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2723339.62</v>
      </c>
      <c r="D1580" s="13">
        <v>0</v>
      </c>
      <c r="E1580" s="13">
        <v>0</v>
      </c>
      <c r="F1580" s="13">
        <v>0</v>
      </c>
      <c r="G1580" s="14">
        <f t="shared" si="34"/>
        <v>275057.30162000004</v>
      </c>
      <c r="H1580" s="14">
        <f t="shared" si="35"/>
        <v>0.37999999988824129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31448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1972794.3599999996</v>
      </c>
      <c r="I16" s="170">
        <f>'PR-RAS'!E6</f>
        <v>2402688.88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1293999.6599999999</v>
      </c>
      <c r="I17" s="170">
        <f>'PR-RAS'!E151</f>
        <v>1306508.8600000001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58766.219999999274</v>
      </c>
      <c r="I18" s="170">
        <f>'PR-RAS'!E645</f>
        <v>604587.10999999987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9472927.129999999</v>
      </c>
      <c r="I20" s="173">
        <f>BILANCA!E7</f>
        <v>9452213.7399999984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568112.32000000007</v>
      </c>
      <c r="I21" s="175">
        <f>BILANCA!E68</f>
        <v>1153079.77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3029472.82</v>
      </c>
      <c r="I22" s="175">
        <f>BILANCA!E176</f>
        <v>2800412.52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7011566.629999999</v>
      </c>
      <c r="I23" s="177">
        <f>BILANCA!E237</f>
        <v>7804880.9899999993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365711.33</v>
      </c>
      <c r="I24" s="173">
        <f>'RAS-funkcijski'!E5</f>
        <v>375701.4</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871619.65999999992</v>
      </c>
      <c r="I25" s="175">
        <f>'RAS-funkcijski'!E35</f>
        <v>346519.36</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244216.79</v>
      </c>
      <c r="I26" s="175">
        <f>'RAS-funkcijski'!E88</f>
        <v>259363.56</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286357.99</v>
      </c>
      <c r="I27" s="175">
        <f>'RAS-funkcijski'!E114</f>
        <v>312360.88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2246099.7099999995</v>
      </c>
      <c r="I28" s="179">
        <f>'RAS-funkcijski'!E141</f>
        <v>1678475.9200000002</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73951.08</v>
      </c>
      <c r="I29" s="173">
        <f>'P-VRIO'!E5</f>
        <v>73951.08</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10868</v>
      </c>
      <c r="I30" s="175">
        <f>'P-VRIO'!E22</f>
        <v>10868</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3029472.83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2800412.5199999996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2844.45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2797568.0700000003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110" zoomScaleNormal="110" workbookViewId="0">
      <selection activeCell="E643" sqref="E64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1972794.3599999996</v>
      </c>
      <c r="E6" s="51">
        <f>E7+E44+E50+E82+E106+E124+E133+E139</f>
        <v>2402688.88</v>
      </c>
      <c r="F6" s="52">
        <f t="shared" ref="F6:F131" si="0">IF(D6&lt;&gt;0,IF(E6/D6&gt;=100,"&gt;&gt;100",E6/D6*100),"-")</f>
        <v>121.79114705092731</v>
      </c>
    </row>
    <row r="7" spans="1:25" ht="12.75" customHeight="1" x14ac:dyDescent="0.2">
      <c r="A7" s="53">
        <v>61</v>
      </c>
      <c r="B7" s="294" t="s">
        <v>60</v>
      </c>
      <c r="C7" s="50" t="s">
        <v>61</v>
      </c>
      <c r="D7" s="51">
        <f t="shared" ref="D7:E7" si="1">D8+D17+D23+D29+D37+D40</f>
        <v>1157220.0299999998</v>
      </c>
      <c r="E7" s="51">
        <f t="shared" si="1"/>
        <v>1526483.1400000001</v>
      </c>
      <c r="F7" s="52">
        <f t="shared" si="0"/>
        <v>131.90949866292934</v>
      </c>
    </row>
    <row r="8" spans="1:25" ht="12.75" customHeight="1" x14ac:dyDescent="0.2">
      <c r="A8" s="53">
        <v>611</v>
      </c>
      <c r="B8" s="85" t="s">
        <v>62</v>
      </c>
      <c r="C8" s="50" t="s">
        <v>63</v>
      </c>
      <c r="D8" s="51">
        <f t="shared" ref="D8:E8" si="2">SUM(D9:D14)-D15-D16</f>
        <v>1115728.6499999999</v>
      </c>
      <c r="E8" s="51">
        <f t="shared" si="2"/>
        <v>1485400.6400000001</v>
      </c>
      <c r="F8" s="52">
        <f t="shared" si="0"/>
        <v>133.13278636342272</v>
      </c>
    </row>
    <row r="9" spans="1:25" ht="12.75" customHeight="1" x14ac:dyDescent="0.2">
      <c r="A9" s="53">
        <v>6111</v>
      </c>
      <c r="B9" s="85" t="s">
        <v>64</v>
      </c>
      <c r="C9" s="50" t="s">
        <v>65</v>
      </c>
      <c r="D9" s="242">
        <v>975859.33</v>
      </c>
      <c r="E9" s="242">
        <v>1346819.83</v>
      </c>
      <c r="F9" s="52">
        <f t="shared" si="0"/>
        <v>138.01372683499375</v>
      </c>
    </row>
    <row r="10" spans="1:25" ht="12.75" customHeight="1" x14ac:dyDescent="0.2">
      <c r="A10" s="53">
        <v>6112</v>
      </c>
      <c r="B10" s="85" t="s">
        <v>66</v>
      </c>
      <c r="C10" s="50" t="s">
        <v>67</v>
      </c>
      <c r="D10" s="242">
        <v>62890.97</v>
      </c>
      <c r="E10" s="242">
        <v>79710.42</v>
      </c>
      <c r="F10" s="52">
        <f t="shared" si="0"/>
        <v>126.74382347736088</v>
      </c>
    </row>
    <row r="11" spans="1:25" ht="12.75" customHeight="1" x14ac:dyDescent="0.2">
      <c r="A11" s="53">
        <v>6113</v>
      </c>
      <c r="B11" s="85" t="s">
        <v>68</v>
      </c>
      <c r="C11" s="50" t="s">
        <v>69</v>
      </c>
      <c r="D11" s="242">
        <v>23906.28</v>
      </c>
      <c r="E11" s="242">
        <v>25969.22</v>
      </c>
      <c r="F11" s="52">
        <f t="shared" si="0"/>
        <v>108.62928067436674</v>
      </c>
    </row>
    <row r="12" spans="1:25" ht="12.75" customHeight="1" x14ac:dyDescent="0.2">
      <c r="A12" s="53">
        <v>6114</v>
      </c>
      <c r="B12" s="85" t="s">
        <v>70</v>
      </c>
      <c r="C12" s="50" t="s">
        <v>71</v>
      </c>
      <c r="D12" s="242">
        <v>168576.88</v>
      </c>
      <c r="E12" s="242">
        <v>146390.71</v>
      </c>
      <c r="F12" s="52">
        <f t="shared" si="0"/>
        <v>86.839138320747182</v>
      </c>
    </row>
    <row r="13" spans="1:25" ht="12.75" customHeight="1" x14ac:dyDescent="0.2">
      <c r="A13" s="53">
        <v>6115</v>
      </c>
      <c r="B13" s="85" t="s">
        <v>72</v>
      </c>
      <c r="C13" s="50" t="s">
        <v>73</v>
      </c>
      <c r="D13" s="242">
        <v>55666.48</v>
      </c>
      <c r="E13" s="242">
        <v>87899.35</v>
      </c>
      <c r="F13" s="52">
        <f t="shared" si="0"/>
        <v>157.90355344904151</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171171.29</v>
      </c>
      <c r="E15" s="242">
        <v>201388.89</v>
      </c>
      <c r="F15" s="52">
        <f t="shared" si="0"/>
        <v>117.65342774480463</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33487.68</v>
      </c>
      <c r="E23" s="51">
        <f t="shared" si="4"/>
        <v>33488.14</v>
      </c>
      <c r="F23" s="52">
        <f t="shared" si="0"/>
        <v>100.00137363949966</v>
      </c>
    </row>
    <row r="24" spans="1:6" ht="12.75" customHeight="1" x14ac:dyDescent="0.2">
      <c r="A24" s="53">
        <v>6131</v>
      </c>
      <c r="B24" s="85" t="s">
        <v>94</v>
      </c>
      <c r="C24" s="50" t="s">
        <v>95</v>
      </c>
      <c r="D24" s="242">
        <v>2368.17</v>
      </c>
      <c r="E24" s="242">
        <v>2723.1</v>
      </c>
      <c r="F24" s="52">
        <f t="shared" si="0"/>
        <v>114.98752201066647</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31119.51</v>
      </c>
      <c r="E27" s="242">
        <v>30765.040000000001</v>
      </c>
      <c r="F27" s="52">
        <f t="shared" si="0"/>
        <v>98.86093964847133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8003.7</v>
      </c>
      <c r="E29" s="51">
        <f t="shared" si="5"/>
        <v>7594.36</v>
      </c>
      <c r="F29" s="52">
        <f t="shared" si="0"/>
        <v>94.885615402876169</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7821.73</v>
      </c>
      <c r="E31" s="242">
        <v>7568.66</v>
      </c>
      <c r="F31" s="52">
        <f t="shared" si="0"/>
        <v>96.764526517790827</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181.97</v>
      </c>
      <c r="E33" s="242">
        <v>25.7</v>
      </c>
      <c r="F33" s="52">
        <f t="shared" si="0"/>
        <v>14.123207122053087</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615244.47</v>
      </c>
      <c r="E50" s="51">
        <f>E51+E54+E59+E62+E65+E68+E71+E74+E77</f>
        <v>599696.58000000007</v>
      </c>
      <c r="F50" s="52">
        <f t="shared" si="0"/>
        <v>97.472892360982968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10080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10080</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372335.9</v>
      </c>
      <c r="E59" s="51">
        <f t="shared" si="12"/>
        <v>574255.08000000007</v>
      </c>
      <c r="F59" s="52">
        <f t="shared" si="0"/>
        <v>154.23038176012577</v>
      </c>
    </row>
    <row r="60" spans="1:6" ht="24" x14ac:dyDescent="0.2">
      <c r="A60" s="53">
        <v>6331</v>
      </c>
      <c r="B60" s="86" t="s">
        <v>166</v>
      </c>
      <c r="C60" s="50" t="s">
        <v>167</v>
      </c>
      <c r="D60" s="242">
        <v>306563.37</v>
      </c>
      <c r="E60" s="242">
        <v>513655.08</v>
      </c>
      <c r="F60" s="52">
        <f t="shared" si="0"/>
        <v>167.55265966706983</v>
      </c>
    </row>
    <row r="61" spans="1:6" ht="24" x14ac:dyDescent="0.2">
      <c r="A61" s="53">
        <v>6332</v>
      </c>
      <c r="B61" s="86" t="s">
        <v>168</v>
      </c>
      <c r="C61" s="50" t="s">
        <v>169</v>
      </c>
      <c r="D61" s="242">
        <v>65772.53</v>
      </c>
      <c r="E61" s="242">
        <v>60600</v>
      </c>
      <c r="F61" s="52">
        <f t="shared" si="0"/>
        <v>92.135729004190665</v>
      </c>
    </row>
    <row r="62" spans="1:6" ht="12.75" customHeight="1" x14ac:dyDescent="0.2">
      <c r="A62" s="53">
        <v>634</v>
      </c>
      <c r="B62" s="85" t="s">
        <v>170</v>
      </c>
      <c r="C62" s="50" t="s">
        <v>171</v>
      </c>
      <c r="D62" s="51">
        <f t="shared" ref="D62:E62" si="13">SUM(D63:D64)</f>
        <v>39545.79</v>
      </c>
      <c r="E62" s="51">
        <f t="shared" si="13"/>
        <v>15361.5</v>
      </c>
      <c r="F62" s="52">
        <f t="shared" si="0"/>
        <v>38.844842902367105</v>
      </c>
    </row>
    <row r="63" spans="1:6" ht="12.75" customHeight="1" x14ac:dyDescent="0.2">
      <c r="A63" s="53">
        <v>6341</v>
      </c>
      <c r="B63" s="85" t="s">
        <v>172</v>
      </c>
      <c r="C63" s="50" t="s">
        <v>173</v>
      </c>
      <c r="D63" s="242">
        <v>2174.37</v>
      </c>
      <c r="E63" s="242">
        <v>2566.5</v>
      </c>
      <c r="F63" s="52">
        <f t="shared" si="0"/>
        <v>118.03418921342734</v>
      </c>
    </row>
    <row r="64" spans="1:6" ht="12.75" customHeight="1" x14ac:dyDescent="0.2">
      <c r="A64" s="53">
        <v>6342</v>
      </c>
      <c r="B64" s="85" t="s">
        <v>174</v>
      </c>
      <c r="C64" s="50" t="s">
        <v>175</v>
      </c>
      <c r="D64" s="242">
        <v>37371.42</v>
      </c>
      <c r="E64" s="242">
        <v>12795</v>
      </c>
      <c r="F64" s="52">
        <f t="shared" si="0"/>
        <v>34.237393173714032</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203362.78</v>
      </c>
      <c r="E74" s="51">
        <f t="shared" si="17"/>
        <v>0</v>
      </c>
      <c r="F74" s="52">
        <f t="shared" si="0"/>
        <v>0</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203362.78</v>
      </c>
      <c r="E76" s="242"/>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122268.72</v>
      </c>
      <c r="E82" s="51">
        <f t="shared" si="19"/>
        <v>175878.05000000002</v>
      </c>
      <c r="F82" s="52">
        <f t="shared" si="0"/>
        <v>143.84549866883373</v>
      </c>
    </row>
    <row r="83" spans="1:6" ht="12.75" customHeight="1" x14ac:dyDescent="0.2">
      <c r="A83" s="53">
        <v>641</v>
      </c>
      <c r="B83" s="85" t="s">
        <v>212</v>
      </c>
      <c r="C83" s="50" t="s">
        <v>213</v>
      </c>
      <c r="D83" s="51">
        <f t="shared" ref="D83:E83" si="20">SUM(D84:D90)</f>
        <v>4.3899999999999997</v>
      </c>
      <c r="E83" s="51">
        <f t="shared" si="20"/>
        <v>5.19</v>
      </c>
      <c r="F83" s="52">
        <f t="shared" si="0"/>
        <v>118.22323462414582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4.3899999999999997</v>
      </c>
      <c r="E85" s="242">
        <v>5.19</v>
      </c>
      <c r="F85" s="52">
        <f t="shared" si="0"/>
        <v>118.22323462414582</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122264.33</v>
      </c>
      <c r="E91" s="51">
        <f t="shared" si="21"/>
        <v>175872.86000000002</v>
      </c>
      <c r="F91" s="52">
        <f t="shared" si="0"/>
        <v>143.8464186570196</v>
      </c>
    </row>
    <row r="92" spans="1:6" ht="12.75" customHeight="1" x14ac:dyDescent="0.2">
      <c r="A92" s="53">
        <v>6421</v>
      </c>
      <c r="B92" s="85" t="s">
        <v>230</v>
      </c>
      <c r="C92" s="50" t="s">
        <v>231</v>
      </c>
      <c r="D92" s="242">
        <v>2581.09</v>
      </c>
      <c r="E92" s="242">
        <v>1787.51</v>
      </c>
      <c r="F92" s="52">
        <f t="shared" si="0"/>
        <v>69.254074828851373</v>
      </c>
    </row>
    <row r="93" spans="1:6" ht="12.75" customHeight="1" x14ac:dyDescent="0.2">
      <c r="A93" s="53">
        <v>6422</v>
      </c>
      <c r="B93" s="85" t="s">
        <v>232</v>
      </c>
      <c r="C93" s="50" t="s">
        <v>233</v>
      </c>
      <c r="D93" s="242">
        <v>44165.5</v>
      </c>
      <c r="E93" s="242">
        <v>54335.32</v>
      </c>
      <c r="F93" s="52">
        <f t="shared" si="0"/>
        <v>123.02661579739842</v>
      </c>
    </row>
    <row r="94" spans="1:6" ht="12.75" customHeight="1" x14ac:dyDescent="0.2">
      <c r="A94" s="53">
        <v>6423</v>
      </c>
      <c r="B94" s="85" t="s">
        <v>234</v>
      </c>
      <c r="C94" s="50" t="s">
        <v>235</v>
      </c>
      <c r="D94" s="242">
        <v>73334.25</v>
      </c>
      <c r="E94" s="242">
        <v>118181</v>
      </c>
      <c r="F94" s="52">
        <f t="shared" si="0"/>
        <v>161.15389466722576</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2183.4899999999998</v>
      </c>
      <c r="E97" s="242">
        <v>1569.03</v>
      </c>
      <c r="F97" s="52">
        <f t="shared" si="0"/>
        <v>71.858813184397462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72442.39</v>
      </c>
      <c r="E106" s="51">
        <f t="shared" si="23"/>
        <v>95542.83</v>
      </c>
      <c r="F106" s="52">
        <f t="shared" si="0"/>
        <v>131.88801473833206</v>
      </c>
    </row>
    <row r="107" spans="1:6" ht="12.75" customHeight="1" x14ac:dyDescent="0.2">
      <c r="A107" s="53">
        <v>651</v>
      </c>
      <c r="B107" s="85" t="s">
        <v>260</v>
      </c>
      <c r="C107" s="50" t="s">
        <v>261</v>
      </c>
      <c r="D107" s="51">
        <f t="shared" ref="D107:E107" si="24">SUM(D108:D111)</f>
        <v>32738.93</v>
      </c>
      <c r="E107" s="51">
        <f t="shared" si="24"/>
        <v>33893.47</v>
      </c>
      <c r="F107" s="52">
        <f t="shared" si="0"/>
        <v>103.52650498962549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4087.86</v>
      </c>
      <c r="E109" s="242">
        <v>4442.6400000000003</v>
      </c>
      <c r="F109" s="52">
        <f t="shared" si="0"/>
        <v>108.67886865010054</v>
      </c>
    </row>
    <row r="110" spans="1:6" ht="12.75" customHeight="1" x14ac:dyDescent="0.2">
      <c r="A110" s="53">
        <v>6513</v>
      </c>
      <c r="B110" s="85" t="s">
        <v>266</v>
      </c>
      <c r="C110" s="50" t="s">
        <v>267</v>
      </c>
      <c r="D110" s="242">
        <v>4.8899999999999997</v>
      </c>
      <c r="E110" s="242">
        <v>4.8899999999999997</v>
      </c>
      <c r="F110" s="52">
        <f t="shared" si="0"/>
        <v>100</v>
      </c>
    </row>
    <row r="111" spans="1:6" ht="12.75" customHeight="1" x14ac:dyDescent="0.2">
      <c r="A111" s="53">
        <v>6514</v>
      </c>
      <c r="B111" s="85" t="s">
        <v>268</v>
      </c>
      <c r="C111" s="50" t="s">
        <v>269</v>
      </c>
      <c r="D111" s="242">
        <v>28646.18</v>
      </c>
      <c r="E111" s="242">
        <v>29445.94</v>
      </c>
      <c r="F111" s="52">
        <f t="shared" si="0"/>
        <v>102.79185566801576</v>
      </c>
    </row>
    <row r="112" spans="1:6" ht="12.75" customHeight="1" x14ac:dyDescent="0.2">
      <c r="A112" s="53">
        <v>652</v>
      </c>
      <c r="B112" s="85" t="s">
        <v>270</v>
      </c>
      <c r="C112" s="50" t="s">
        <v>271</v>
      </c>
      <c r="D112" s="51">
        <f t="shared" ref="D112:E112" si="25">SUM(D113:D119)</f>
        <v>1414.25</v>
      </c>
      <c r="E112" s="51">
        <f t="shared" si="25"/>
        <v>10524.87</v>
      </c>
      <c r="F112" s="52">
        <f t="shared" si="0"/>
        <v>744.20152024041022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773.87</v>
      </c>
      <c r="E114" s="242">
        <v>809.06</v>
      </c>
      <c r="F114" s="52">
        <f t="shared" si="0"/>
        <v>104.54727538217013</v>
      </c>
    </row>
    <row r="115" spans="1:6" ht="12.75" customHeight="1" x14ac:dyDescent="0.2">
      <c r="A115" s="53">
        <v>6524</v>
      </c>
      <c r="B115" s="85" t="s">
        <v>276</v>
      </c>
      <c r="C115" s="50" t="s">
        <v>277</v>
      </c>
      <c r="D115" s="242">
        <v>15.11</v>
      </c>
      <c r="E115" s="242">
        <v>346.44</v>
      </c>
      <c r="F115" s="52">
        <f t="shared" si="0"/>
        <v>2292.7862342819326</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625.27</v>
      </c>
      <c r="E117" s="242">
        <v>9369.3700000000008</v>
      </c>
      <c r="F117" s="52">
        <f t="shared" si="0"/>
        <v>1498.4518687926818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38289.21</v>
      </c>
      <c r="E120" s="51">
        <f t="shared" si="26"/>
        <v>51124.49</v>
      </c>
      <c r="F120" s="52">
        <f t="shared" si="0"/>
        <v>133.52192432280529</v>
      </c>
    </row>
    <row r="121" spans="1:6" ht="12.75" customHeight="1" x14ac:dyDescent="0.2">
      <c r="A121" s="53">
        <v>6531</v>
      </c>
      <c r="B121" s="85" t="s">
        <v>288</v>
      </c>
      <c r="C121" s="50" t="s">
        <v>289</v>
      </c>
      <c r="D121" s="242">
        <v>18500.59</v>
      </c>
      <c r="E121" s="242">
        <v>34618.32</v>
      </c>
      <c r="F121" s="52">
        <f t="shared" si="0"/>
        <v>187.12008644048649</v>
      </c>
    </row>
    <row r="122" spans="1:6" ht="12.75" customHeight="1" x14ac:dyDescent="0.2">
      <c r="A122" s="53">
        <v>6532</v>
      </c>
      <c r="B122" s="85" t="s">
        <v>290</v>
      </c>
      <c r="C122" s="50" t="s">
        <v>291</v>
      </c>
      <c r="D122" s="242">
        <v>19788.62</v>
      </c>
      <c r="E122" s="242">
        <v>16506.169999999998</v>
      </c>
      <c r="F122" s="52">
        <f t="shared" si="0"/>
        <v>83.412436036469444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5565.66</v>
      </c>
      <c r="E124" s="51">
        <f t="shared" si="27"/>
        <v>5088.28</v>
      </c>
      <c r="F124" s="52">
        <f t="shared" si="0"/>
        <v>91.42276028359619</v>
      </c>
    </row>
    <row r="125" spans="1:6" ht="12.75" customHeight="1" x14ac:dyDescent="0.2">
      <c r="A125" s="53">
        <v>661</v>
      </c>
      <c r="B125" s="86" t="s">
        <v>296</v>
      </c>
      <c r="C125" s="50" t="s">
        <v>297</v>
      </c>
      <c r="D125" s="51">
        <f t="shared" ref="D125:E125" si="28">SUM(D126:D127)</f>
        <v>5565.66</v>
      </c>
      <c r="E125" s="51">
        <f t="shared" si="28"/>
        <v>5088.28</v>
      </c>
      <c r="F125" s="52">
        <f t="shared" si="0"/>
        <v>91.42276028359619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5565.66</v>
      </c>
      <c r="E127" s="242">
        <v>5088.28</v>
      </c>
      <c r="F127" s="52">
        <f t="shared" si="0"/>
        <v>91.42276028359619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53.09</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53.09</v>
      </c>
      <c r="E150" s="242"/>
      <c r="F150" s="52">
        <f t="shared" si="31"/>
        <v>0</v>
      </c>
    </row>
    <row r="151" spans="1:6" ht="12.75" customHeight="1" x14ac:dyDescent="0.2">
      <c r="A151" s="53">
        <v>3</v>
      </c>
      <c r="B151" s="85" t="s">
        <v>348</v>
      </c>
      <c r="C151" s="50" t="s">
        <v>56</v>
      </c>
      <c r="D151" s="51">
        <f t="shared" ref="D151:E151" si="35">D152+D163+D196+D215+D224+D252+D263</f>
        <v>1293999.6599999999</v>
      </c>
      <c r="E151" s="51">
        <f t="shared" si="35"/>
        <v>1306508.8600000001</v>
      </c>
      <c r="F151" s="52">
        <f t="shared" si="31"/>
        <v>100.96670813653847</v>
      </c>
    </row>
    <row r="152" spans="1:6" ht="12.75" customHeight="1" x14ac:dyDescent="0.2">
      <c r="A152" s="53">
        <v>31</v>
      </c>
      <c r="B152" s="85" t="s">
        <v>349</v>
      </c>
      <c r="C152" s="50" t="s">
        <v>350</v>
      </c>
      <c r="D152" s="51">
        <f t="shared" ref="D152:E152" si="36">D153+D158+D159</f>
        <v>176956.38</v>
      </c>
      <c r="E152" s="51">
        <f t="shared" si="36"/>
        <v>195958.88000000003</v>
      </c>
      <c r="F152" s="52">
        <f t="shared" si="31"/>
        <v>110.73852211488504</v>
      </c>
    </row>
    <row r="153" spans="1:6" ht="12.75" customHeight="1" x14ac:dyDescent="0.2">
      <c r="A153" s="53">
        <v>311</v>
      </c>
      <c r="B153" s="85" t="s">
        <v>351</v>
      </c>
      <c r="C153" s="50" t="s">
        <v>352</v>
      </c>
      <c r="D153" s="51">
        <f t="shared" ref="D153:E153" si="37">SUM(D154:D157)</f>
        <v>146955.57</v>
      </c>
      <c r="E153" s="51">
        <f t="shared" si="37"/>
        <v>159678.27000000002</v>
      </c>
      <c r="F153" s="52">
        <f t="shared" si="31"/>
        <v>108.65751464881529</v>
      </c>
    </row>
    <row r="154" spans="1:6" ht="12.75" customHeight="1" x14ac:dyDescent="0.2">
      <c r="A154" s="53">
        <v>3111</v>
      </c>
      <c r="B154" s="85" t="s">
        <v>353</v>
      </c>
      <c r="C154" s="50" t="s">
        <v>354</v>
      </c>
      <c r="D154" s="242">
        <v>146955.57</v>
      </c>
      <c r="E154" s="242">
        <v>158218.13</v>
      </c>
      <c r="F154" s="52">
        <f t="shared" si="31"/>
        <v>107.66392182344637</v>
      </c>
    </row>
    <row r="155" spans="1:6" ht="12.75" customHeight="1" x14ac:dyDescent="0.2">
      <c r="A155" s="53">
        <v>3112</v>
      </c>
      <c r="B155" s="85" t="s">
        <v>355</v>
      </c>
      <c r="C155" s="50" t="s">
        <v>356</v>
      </c>
      <c r="D155" s="242">
        <v>0</v>
      </c>
      <c r="E155" s="242">
        <v>1460.14</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5753.12</v>
      </c>
      <c r="E158" s="242">
        <v>10194.450000000001</v>
      </c>
      <c r="F158" s="52">
        <f t="shared" si="31"/>
        <v>177.19863308952361</v>
      </c>
    </row>
    <row r="159" spans="1:6" ht="12.75" customHeight="1" x14ac:dyDescent="0.2">
      <c r="A159" s="53">
        <v>313</v>
      </c>
      <c r="B159" s="85" t="s">
        <v>363</v>
      </c>
      <c r="C159" s="50" t="s">
        <v>364</v>
      </c>
      <c r="D159" s="51">
        <f t="shared" ref="D159:E159" si="38">SUM(D160:D162)</f>
        <v>24247.69</v>
      </c>
      <c r="E159" s="51">
        <f t="shared" si="38"/>
        <v>26086.16</v>
      </c>
      <c r="F159" s="52">
        <f t="shared" si="31"/>
        <v>107.58204183573777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24247.69</v>
      </c>
      <c r="E161" s="242">
        <v>26086.16</v>
      </c>
      <c r="F161" s="52">
        <f t="shared" si="31"/>
        <v>107.58204183573777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387512.3</v>
      </c>
      <c r="E163" s="51">
        <f t="shared" si="39"/>
        <v>461848.38</v>
      </c>
      <c r="F163" s="52">
        <f t="shared" si="31"/>
        <v>119.18289561389406</v>
      </c>
    </row>
    <row r="164" spans="1:6" ht="12.75" customHeight="1" x14ac:dyDescent="0.2">
      <c r="A164" s="53">
        <v>321</v>
      </c>
      <c r="B164" s="85" t="s">
        <v>372</v>
      </c>
      <c r="C164" s="50" t="s">
        <v>373</v>
      </c>
      <c r="D164" s="51">
        <f t="shared" ref="D164:E164" si="40">SUM(D165:D168)</f>
        <v>4503.3599999999997</v>
      </c>
      <c r="E164" s="51">
        <f t="shared" si="40"/>
        <v>7753.3600000000006</v>
      </c>
      <c r="F164" s="52">
        <f t="shared" si="31"/>
        <v>172.16833653094582</v>
      </c>
    </row>
    <row r="165" spans="1:6" ht="12.75" customHeight="1" x14ac:dyDescent="0.2">
      <c r="A165" s="53">
        <v>3211</v>
      </c>
      <c r="B165" s="85" t="s">
        <v>374</v>
      </c>
      <c r="C165" s="50" t="s">
        <v>375</v>
      </c>
      <c r="D165" s="242">
        <v>371.73</v>
      </c>
      <c r="E165" s="242">
        <v>376.46</v>
      </c>
      <c r="F165" s="52">
        <f t="shared" si="31"/>
        <v>101.2724289134587</v>
      </c>
    </row>
    <row r="166" spans="1:6" ht="12.75" customHeight="1" x14ac:dyDescent="0.2">
      <c r="A166" s="53">
        <v>3212</v>
      </c>
      <c r="B166" s="85" t="s">
        <v>376</v>
      </c>
      <c r="C166" s="50" t="s">
        <v>377</v>
      </c>
      <c r="D166" s="242">
        <v>163.51</v>
      </c>
      <c r="E166" s="242">
        <v>2040.94</v>
      </c>
      <c r="F166" s="52">
        <f t="shared" si="31"/>
        <v>1248.2050027521254</v>
      </c>
    </row>
    <row r="167" spans="1:6" ht="12.75" customHeight="1" x14ac:dyDescent="0.2">
      <c r="A167" s="53">
        <v>3213</v>
      </c>
      <c r="B167" s="85" t="s">
        <v>378</v>
      </c>
      <c r="C167" s="50" t="s">
        <v>379</v>
      </c>
      <c r="D167" s="242">
        <v>1306.0999999999999</v>
      </c>
      <c r="E167" s="242">
        <v>1249.96</v>
      </c>
      <c r="F167" s="52">
        <f t="shared" si="31"/>
        <v>95.701707373095473</v>
      </c>
    </row>
    <row r="168" spans="1:6" ht="12.75" customHeight="1" x14ac:dyDescent="0.2">
      <c r="A168" s="53">
        <v>3214</v>
      </c>
      <c r="B168" s="85" t="s">
        <v>380</v>
      </c>
      <c r="C168" s="50" t="s">
        <v>381</v>
      </c>
      <c r="D168" s="242">
        <v>2662.02</v>
      </c>
      <c r="E168" s="242">
        <v>4086</v>
      </c>
      <c r="F168" s="52">
        <f t="shared" si="31"/>
        <v>153.49246061261746</v>
      </c>
    </row>
    <row r="169" spans="1:6" ht="12.75" customHeight="1" x14ac:dyDescent="0.2">
      <c r="A169" s="53">
        <v>322</v>
      </c>
      <c r="B169" s="85" t="s">
        <v>382</v>
      </c>
      <c r="C169" s="50" t="s">
        <v>383</v>
      </c>
      <c r="D169" s="51">
        <f t="shared" ref="D169:E169" si="41">SUM(D170:D176)</f>
        <v>82390.27</v>
      </c>
      <c r="E169" s="51">
        <f t="shared" si="41"/>
        <v>79224.84</v>
      </c>
      <c r="F169" s="52">
        <f t="shared" si="31"/>
        <v>96.158005065403955</v>
      </c>
    </row>
    <row r="170" spans="1:6" ht="12.75" customHeight="1" x14ac:dyDescent="0.2">
      <c r="A170" s="53">
        <v>3221</v>
      </c>
      <c r="B170" s="85" t="s">
        <v>384</v>
      </c>
      <c r="C170" s="50" t="s">
        <v>385</v>
      </c>
      <c r="D170" s="242">
        <v>3572.25</v>
      </c>
      <c r="E170" s="242">
        <v>4585.8599999999997</v>
      </c>
      <c r="F170" s="52">
        <f t="shared" si="31"/>
        <v>128.3745538526139</v>
      </c>
    </row>
    <row r="171" spans="1:6" ht="12.75" customHeight="1" x14ac:dyDescent="0.2">
      <c r="A171" s="53">
        <v>3222</v>
      </c>
      <c r="B171" s="85" t="s">
        <v>386</v>
      </c>
      <c r="C171" s="50" t="s">
        <v>387</v>
      </c>
      <c r="D171" s="242">
        <v>312.38</v>
      </c>
      <c r="E171" s="242">
        <v>473.32</v>
      </c>
      <c r="F171" s="52">
        <f t="shared" si="31"/>
        <v>151.52058390421922</v>
      </c>
    </row>
    <row r="172" spans="1:6" ht="12.75" customHeight="1" x14ac:dyDescent="0.2">
      <c r="A172" s="53">
        <v>3223</v>
      </c>
      <c r="B172" s="85" t="s">
        <v>388</v>
      </c>
      <c r="C172" s="50" t="s">
        <v>389</v>
      </c>
      <c r="D172" s="242">
        <v>68810.070000000007</v>
      </c>
      <c r="E172" s="242">
        <v>58047.51</v>
      </c>
      <c r="F172" s="52">
        <f t="shared" si="31"/>
        <v>84.359033496114733</v>
      </c>
    </row>
    <row r="173" spans="1:6" ht="12.75" customHeight="1" x14ac:dyDescent="0.2">
      <c r="A173" s="53">
        <v>3224</v>
      </c>
      <c r="B173" s="85" t="s">
        <v>390</v>
      </c>
      <c r="C173" s="50" t="s">
        <v>391</v>
      </c>
      <c r="D173" s="242">
        <v>8455.2800000000007</v>
      </c>
      <c r="E173" s="242">
        <v>13110.85</v>
      </c>
      <c r="F173" s="52">
        <f t="shared" si="31"/>
        <v>155.06109791751425</v>
      </c>
    </row>
    <row r="174" spans="1:6" ht="12.75" customHeight="1" x14ac:dyDescent="0.2">
      <c r="A174" s="53">
        <v>3225</v>
      </c>
      <c r="B174" s="85" t="s">
        <v>392</v>
      </c>
      <c r="C174" s="50" t="s">
        <v>393</v>
      </c>
      <c r="D174" s="242">
        <v>1110.8900000000001</v>
      </c>
      <c r="E174" s="242">
        <v>2313.87</v>
      </c>
      <c r="F174" s="52">
        <f t="shared" si="31"/>
        <v>208.28974966018237</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129.4</v>
      </c>
      <c r="E176" s="242">
        <v>693.43</v>
      </c>
      <c r="F176" s="52">
        <f t="shared" si="31"/>
        <v>535.88098918083449</v>
      </c>
    </row>
    <row r="177" spans="1:6" ht="12.75" customHeight="1" x14ac:dyDescent="0.2">
      <c r="A177" s="53">
        <v>323</v>
      </c>
      <c r="B177" s="85" t="s">
        <v>398</v>
      </c>
      <c r="C177" s="50" t="s">
        <v>399</v>
      </c>
      <c r="D177" s="51">
        <f t="shared" ref="D177:E177" si="42">SUM(D178:D186)</f>
        <v>245543.97</v>
      </c>
      <c r="E177" s="51">
        <f t="shared" si="42"/>
        <v>301559.33</v>
      </c>
      <c r="F177" s="52">
        <f t="shared" si="31"/>
        <v>122.81276139666555</v>
      </c>
    </row>
    <row r="178" spans="1:6" ht="12.75" customHeight="1" x14ac:dyDescent="0.2">
      <c r="A178" s="53">
        <v>3231</v>
      </c>
      <c r="B178" s="85" t="s">
        <v>400</v>
      </c>
      <c r="C178" s="50" t="s">
        <v>401</v>
      </c>
      <c r="D178" s="242">
        <v>6341.85</v>
      </c>
      <c r="E178" s="242">
        <v>11060.35</v>
      </c>
      <c r="F178" s="52">
        <f t="shared" si="31"/>
        <v>174.40257968889205</v>
      </c>
    </row>
    <row r="179" spans="1:6" ht="12.75" customHeight="1" x14ac:dyDescent="0.2">
      <c r="A179" s="53">
        <v>3232</v>
      </c>
      <c r="B179" s="85" t="s">
        <v>402</v>
      </c>
      <c r="C179" s="50" t="s">
        <v>403</v>
      </c>
      <c r="D179" s="242">
        <v>22628.46</v>
      </c>
      <c r="E179" s="242">
        <v>44194.17</v>
      </c>
      <c r="F179" s="52">
        <f t="shared" si="31"/>
        <v>195.30348066107902</v>
      </c>
    </row>
    <row r="180" spans="1:6" ht="12.75" customHeight="1" x14ac:dyDescent="0.2">
      <c r="A180" s="53">
        <v>3233</v>
      </c>
      <c r="B180" s="85" t="s">
        <v>404</v>
      </c>
      <c r="C180" s="50" t="s">
        <v>405</v>
      </c>
      <c r="D180" s="242">
        <v>24426.81</v>
      </c>
      <c r="E180" s="242">
        <v>25057.23</v>
      </c>
      <c r="F180" s="52">
        <f t="shared" si="31"/>
        <v>102.58085275973407</v>
      </c>
    </row>
    <row r="181" spans="1:6" ht="12.75" customHeight="1" x14ac:dyDescent="0.2">
      <c r="A181" s="53">
        <v>3234</v>
      </c>
      <c r="B181" s="85" t="s">
        <v>406</v>
      </c>
      <c r="C181" s="50" t="s">
        <v>407</v>
      </c>
      <c r="D181" s="242">
        <v>34278.83</v>
      </c>
      <c r="E181" s="242">
        <v>54578.9</v>
      </c>
      <c r="F181" s="52">
        <f t="shared" si="31"/>
        <v>159.2204284685329</v>
      </c>
    </row>
    <row r="182" spans="1:6" ht="12.75" customHeight="1" x14ac:dyDescent="0.2">
      <c r="A182" s="53">
        <v>3235</v>
      </c>
      <c r="B182" s="85" t="s">
        <v>408</v>
      </c>
      <c r="C182" s="50" t="s">
        <v>409</v>
      </c>
      <c r="D182" s="242">
        <v>20528.099999999999</v>
      </c>
      <c r="E182" s="242">
        <v>23867.61</v>
      </c>
      <c r="F182" s="52">
        <f t="shared" si="31"/>
        <v>116.26799362824617</v>
      </c>
    </row>
    <row r="183" spans="1:6" ht="12.75" customHeight="1" x14ac:dyDescent="0.2">
      <c r="A183" s="53">
        <v>3236</v>
      </c>
      <c r="B183" s="85" t="s">
        <v>410</v>
      </c>
      <c r="C183" s="50" t="s">
        <v>411</v>
      </c>
      <c r="D183" s="242">
        <v>2113.31</v>
      </c>
      <c r="E183" s="242">
        <v>893.95</v>
      </c>
      <c r="F183" s="52">
        <f t="shared" si="31"/>
        <v>42.300940231201295</v>
      </c>
    </row>
    <row r="184" spans="1:6" ht="12.75" customHeight="1" x14ac:dyDescent="0.2">
      <c r="A184" s="53">
        <v>3237</v>
      </c>
      <c r="B184" s="85" t="s">
        <v>412</v>
      </c>
      <c r="C184" s="50" t="s">
        <v>413</v>
      </c>
      <c r="D184" s="242">
        <v>80466.259999999995</v>
      </c>
      <c r="E184" s="242">
        <v>52116.05</v>
      </c>
      <c r="F184" s="52">
        <f t="shared" si="31"/>
        <v>64.767580846928894</v>
      </c>
    </row>
    <row r="185" spans="1:6" ht="12.75" customHeight="1" x14ac:dyDescent="0.2">
      <c r="A185" s="53">
        <v>3238</v>
      </c>
      <c r="B185" s="85" t="s">
        <v>414</v>
      </c>
      <c r="C185" s="50" t="s">
        <v>415</v>
      </c>
      <c r="D185" s="242">
        <v>11853.42</v>
      </c>
      <c r="E185" s="242">
        <v>6926.94</v>
      </c>
      <c r="F185" s="52">
        <f t="shared" si="31"/>
        <v>58.438324129238651</v>
      </c>
    </row>
    <row r="186" spans="1:6" ht="12.75" customHeight="1" x14ac:dyDescent="0.2">
      <c r="A186" s="53">
        <v>3239</v>
      </c>
      <c r="B186" s="85" t="s">
        <v>416</v>
      </c>
      <c r="C186" s="50" t="s">
        <v>417</v>
      </c>
      <c r="D186" s="242">
        <v>42906.93</v>
      </c>
      <c r="E186" s="242">
        <v>82864.13</v>
      </c>
      <c r="F186" s="52">
        <f t="shared" si="31"/>
        <v>193.12528302537609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55074.700000000004</v>
      </c>
      <c r="E188" s="51">
        <f t="shared" si="43"/>
        <v>73310.850000000006</v>
      </c>
      <c r="F188" s="52">
        <f t="shared" si="31"/>
        <v>133.11166470266747</v>
      </c>
    </row>
    <row r="189" spans="1:6" ht="12.75" customHeight="1" x14ac:dyDescent="0.2">
      <c r="A189" s="53">
        <v>3291</v>
      </c>
      <c r="B189" s="232" t="s">
        <v>422</v>
      </c>
      <c r="C189" s="50" t="s">
        <v>423</v>
      </c>
      <c r="D189" s="242">
        <v>5680.04</v>
      </c>
      <c r="E189" s="242">
        <v>5749.24</v>
      </c>
      <c r="F189" s="52">
        <f t="shared" si="31"/>
        <v>101.21830127956845</v>
      </c>
    </row>
    <row r="190" spans="1:6" ht="12.75" customHeight="1" x14ac:dyDescent="0.2">
      <c r="A190" s="53">
        <v>3292</v>
      </c>
      <c r="B190" s="85" t="s">
        <v>424</v>
      </c>
      <c r="C190" s="50" t="s">
        <v>425</v>
      </c>
      <c r="D190" s="242">
        <v>5572.41</v>
      </c>
      <c r="E190" s="242">
        <v>5858.76</v>
      </c>
      <c r="F190" s="52">
        <f t="shared" si="31"/>
        <v>105.13871018105272</v>
      </c>
    </row>
    <row r="191" spans="1:6" ht="12.75" customHeight="1" x14ac:dyDescent="0.2">
      <c r="A191" s="53">
        <v>3293</v>
      </c>
      <c r="B191" s="85" t="s">
        <v>426</v>
      </c>
      <c r="C191" s="50" t="s">
        <v>427</v>
      </c>
      <c r="D191" s="242">
        <v>29734.36</v>
      </c>
      <c r="E191" s="242">
        <v>45223.78</v>
      </c>
      <c r="F191" s="52">
        <f t="shared" si="31"/>
        <v>152.09266316813276</v>
      </c>
    </row>
    <row r="192" spans="1:6" ht="12.75" customHeight="1" x14ac:dyDescent="0.2">
      <c r="A192" s="53">
        <v>3294</v>
      </c>
      <c r="B192" s="85" t="s">
        <v>428</v>
      </c>
      <c r="C192" s="50" t="s">
        <v>429</v>
      </c>
      <c r="D192" s="242">
        <v>2389.0100000000002</v>
      </c>
      <c r="E192" s="242">
        <v>3000</v>
      </c>
      <c r="F192" s="52">
        <f t="shared" si="31"/>
        <v>125.57502898690251</v>
      </c>
    </row>
    <row r="193" spans="1:6" ht="12.75" customHeight="1" x14ac:dyDescent="0.2">
      <c r="A193" s="53">
        <v>3295</v>
      </c>
      <c r="B193" s="85" t="s">
        <v>430</v>
      </c>
      <c r="C193" s="50" t="s">
        <v>431</v>
      </c>
      <c r="D193" s="242">
        <v>2665.94</v>
      </c>
      <c r="E193" s="242">
        <v>2788.82</v>
      </c>
      <c r="F193" s="52">
        <f t="shared" si="31"/>
        <v>104.60925602226607</v>
      </c>
    </row>
    <row r="194" spans="1:6" ht="12.75" customHeight="1" x14ac:dyDescent="0.2">
      <c r="A194" s="53" t="s">
        <v>432</v>
      </c>
      <c r="B194" s="85" t="s">
        <v>433</v>
      </c>
      <c r="C194" s="50" t="s">
        <v>432</v>
      </c>
      <c r="D194" s="242">
        <v>26.54</v>
      </c>
      <c r="E194" s="242"/>
      <c r="F194" s="52">
        <f t="shared" si="31"/>
        <v>0</v>
      </c>
    </row>
    <row r="195" spans="1:6" ht="12.75" customHeight="1" x14ac:dyDescent="0.2">
      <c r="A195" s="53">
        <v>3299</v>
      </c>
      <c r="B195" s="85" t="s">
        <v>434</v>
      </c>
      <c r="C195" s="50" t="s">
        <v>435</v>
      </c>
      <c r="D195" s="242">
        <v>9006.4</v>
      </c>
      <c r="E195" s="242">
        <v>10690.25</v>
      </c>
      <c r="F195" s="52">
        <f t="shared" si="31"/>
        <v>118.69614940486765</v>
      </c>
    </row>
    <row r="196" spans="1:6" ht="12.75" customHeight="1" x14ac:dyDescent="0.2">
      <c r="A196" s="53">
        <v>34</v>
      </c>
      <c r="B196" s="232" t="s">
        <v>436</v>
      </c>
      <c r="C196" s="50" t="s">
        <v>437</v>
      </c>
      <c r="D196" s="51">
        <f t="shared" ref="D196:E196" si="44">D197+D202+D210</f>
        <v>63796.63</v>
      </c>
      <c r="E196" s="51">
        <f t="shared" si="44"/>
        <v>62754.859999999993</v>
      </c>
      <c r="F196" s="52">
        <f t="shared" si="31"/>
        <v>98.36704540663041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60713</v>
      </c>
      <c r="E202" s="51">
        <f t="shared" si="46"/>
        <v>60210.09</v>
      </c>
      <c r="F202" s="52">
        <f t="shared" si="31"/>
        <v>99.171660105743413</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59982.57</v>
      </c>
      <c r="E204" s="242">
        <v>60210.09</v>
      </c>
      <c r="F204" s="52">
        <f t="shared" si="31"/>
        <v>100.37931018961008</v>
      </c>
    </row>
    <row r="205" spans="1:6" ht="24" x14ac:dyDescent="0.2">
      <c r="A205" s="53">
        <v>3423</v>
      </c>
      <c r="B205" s="232" t="s">
        <v>454</v>
      </c>
      <c r="C205" s="50" t="s">
        <v>455</v>
      </c>
      <c r="D205" s="242">
        <v>730.43</v>
      </c>
      <c r="E205" s="242"/>
      <c r="F205" s="52">
        <f t="shared" si="31"/>
        <v>0</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3083.63</v>
      </c>
      <c r="E210" s="51">
        <f t="shared" si="47"/>
        <v>2544.77</v>
      </c>
      <c r="F210" s="52">
        <f t="shared" si="31"/>
        <v>82.525140824288258</v>
      </c>
    </row>
    <row r="211" spans="1:6" ht="12.75" customHeight="1" x14ac:dyDescent="0.2">
      <c r="A211" s="53">
        <v>3431</v>
      </c>
      <c r="B211" s="232" t="s">
        <v>466</v>
      </c>
      <c r="C211" s="50" t="s">
        <v>467</v>
      </c>
      <c r="D211" s="242">
        <v>2420.02</v>
      </c>
      <c r="E211" s="242">
        <v>2544.77</v>
      </c>
      <c r="F211" s="52">
        <f t="shared" si="31"/>
        <v>105.15491607507377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663.61</v>
      </c>
      <c r="E214" s="242"/>
      <c r="F214" s="52">
        <f t="shared" si="31"/>
        <v>0</v>
      </c>
    </row>
    <row r="215" spans="1:6" ht="12.75" customHeight="1" x14ac:dyDescent="0.2">
      <c r="A215" s="53">
        <v>35</v>
      </c>
      <c r="B215" s="85" t="s">
        <v>474</v>
      </c>
      <c r="C215" s="50" t="s">
        <v>475</v>
      </c>
      <c r="D215" s="51">
        <f t="shared" ref="D215:E215" si="48">D216+D219+D223</f>
        <v>56357.51</v>
      </c>
      <c r="E215" s="51">
        <f t="shared" si="48"/>
        <v>41305.449999999997</v>
      </c>
      <c r="F215" s="52">
        <f t="shared" si="31"/>
        <v>73.291829252214995</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56357.51</v>
      </c>
      <c r="E219" s="51">
        <f t="shared" si="50"/>
        <v>41305.449999999997</v>
      </c>
      <c r="F219" s="52">
        <f t="shared" si="31"/>
        <v>73.291829252214995</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56357.51</v>
      </c>
      <c r="E222" s="242">
        <v>41305.449999999997</v>
      </c>
      <c r="F222" s="52">
        <f t="shared" si="31"/>
        <v>73.291829252214995</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44789.83</v>
      </c>
      <c r="E224" s="51">
        <f t="shared" si="51"/>
        <v>50003.24</v>
      </c>
      <c r="F224" s="52">
        <f t="shared" ref="F224:F235" si="52">IF(D224&lt;&gt;0,IF(E224/D224&gt;=100,"&gt;&gt;100",E224/D224*100),"-")</f>
        <v>111.63971821281751</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44789.83</v>
      </c>
      <c r="E236" s="51">
        <f t="shared" si="56"/>
        <v>50003.24</v>
      </c>
      <c r="F236" s="52">
        <f t="shared" ref="F236:F239" si="57">IF(D236&lt;&gt;0,IF(E236/D236&gt;=100,"&gt;&gt;100",E236/D236*100),"-")</f>
        <v>111.63971821281751</v>
      </c>
    </row>
    <row r="237" spans="1:6" ht="12.75" customHeight="1" x14ac:dyDescent="0.2">
      <c r="A237" s="53" t="s">
        <v>518</v>
      </c>
      <c r="B237" s="85" t="s">
        <v>519</v>
      </c>
      <c r="C237" s="50" t="s">
        <v>518</v>
      </c>
      <c r="D237" s="242">
        <v>26006.73</v>
      </c>
      <c r="E237" s="242">
        <v>45589.31</v>
      </c>
      <c r="F237" s="52">
        <f t="shared" si="57"/>
        <v>175.29812475463083</v>
      </c>
    </row>
    <row r="238" spans="1:6" ht="12.75" customHeight="1" x14ac:dyDescent="0.2">
      <c r="A238" s="53" t="s">
        <v>520</v>
      </c>
      <c r="B238" s="85" t="s">
        <v>521</v>
      </c>
      <c r="C238" s="50" t="s">
        <v>520</v>
      </c>
      <c r="D238" s="242">
        <v>18783.099999999999</v>
      </c>
      <c r="E238" s="242">
        <v>4413.93</v>
      </c>
      <c r="F238" s="52">
        <f t="shared" si="57"/>
        <v>23.49947559242085</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290377.98</v>
      </c>
      <c r="E252" s="51">
        <f t="shared" si="63"/>
        <v>328259.46000000002</v>
      </c>
      <c r="F252" s="52">
        <f t="shared" ref="F252:F258" si="64">IF(D252&lt;&gt;0,IF(E252/D252&gt;=100,"&gt;&gt;100",E252/D252*100),"-")</f>
        <v>113.04557597652551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290377.98</v>
      </c>
      <c r="E259" s="51">
        <f t="shared" si="66"/>
        <v>328259.46000000002</v>
      </c>
      <c r="F259" s="52">
        <f t="shared" ref="F259:F262" si="67">IF(D259&lt;&gt;0,IF(E259/D259&gt;=100,"&gt;&gt;100",E259/D259*100),"-")</f>
        <v>113.04557597652551</v>
      </c>
    </row>
    <row r="260" spans="1:6" ht="12.75" customHeight="1" x14ac:dyDescent="0.2">
      <c r="A260" s="53">
        <v>3721</v>
      </c>
      <c r="B260" s="85" t="s">
        <v>560</v>
      </c>
      <c r="C260" s="50" t="s">
        <v>561</v>
      </c>
      <c r="D260" s="242">
        <v>50313.25</v>
      </c>
      <c r="E260" s="242">
        <v>63549.19</v>
      </c>
      <c r="F260" s="52">
        <f t="shared" si="67"/>
        <v>126.30706623006861</v>
      </c>
    </row>
    <row r="261" spans="1:6" ht="12.75" customHeight="1" x14ac:dyDescent="0.2">
      <c r="A261" s="53">
        <v>3722</v>
      </c>
      <c r="B261" s="85" t="s">
        <v>562</v>
      </c>
      <c r="C261" s="50" t="s">
        <v>563</v>
      </c>
      <c r="D261" s="242">
        <v>240064.73</v>
      </c>
      <c r="E261" s="242">
        <v>264710.27</v>
      </c>
      <c r="F261" s="52">
        <f t="shared" si="67"/>
        <v>110.26620611865808</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274209.03000000003</v>
      </c>
      <c r="E263" s="51">
        <f t="shared" si="68"/>
        <v>166378.59000000003</v>
      </c>
      <c r="F263" s="52">
        <f t="shared" ref="F263:F267" si="69">IF(D263&lt;&gt;0,IF(E263/D263&gt;=100,"&gt;&gt;100",E263/D263*100),"-")</f>
        <v>60.675824570766324</v>
      </c>
    </row>
    <row r="264" spans="1:6" ht="12.75" customHeight="1" x14ac:dyDescent="0.2">
      <c r="A264" s="53">
        <v>381</v>
      </c>
      <c r="B264" s="85" t="s">
        <v>568</v>
      </c>
      <c r="C264" s="50" t="s">
        <v>569</v>
      </c>
      <c r="D264" s="51">
        <f t="shared" ref="D264:E264" si="70">SUM(D265:D267)</f>
        <v>147894.91</v>
      </c>
      <c r="E264" s="51">
        <f t="shared" si="70"/>
        <v>135218.42000000001</v>
      </c>
      <c r="F264" s="52">
        <f t="shared" si="69"/>
        <v>91.428717864597246</v>
      </c>
    </row>
    <row r="265" spans="1:6" ht="12.75" customHeight="1" x14ac:dyDescent="0.2">
      <c r="A265" s="53">
        <v>3811</v>
      </c>
      <c r="B265" s="85" t="s">
        <v>570</v>
      </c>
      <c r="C265" s="50" t="s">
        <v>571</v>
      </c>
      <c r="D265" s="242">
        <v>147894.91</v>
      </c>
      <c r="E265" s="242">
        <v>135218.42000000001</v>
      </c>
      <c r="F265" s="52">
        <f t="shared" si="69"/>
        <v>91.428717864597246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20690.490000000002</v>
      </c>
      <c r="E268" s="51">
        <f t="shared" si="71"/>
        <v>0</v>
      </c>
      <c r="F268" s="52">
        <f t="shared" ref="F268:F272" si="72">IF(D268&lt;&gt;0,IF(E268/D268&gt;=100,"&gt;&gt;100",E268/D268*100),"-")</f>
        <v>0</v>
      </c>
    </row>
    <row r="269" spans="1:6" ht="12.75" customHeight="1" x14ac:dyDescent="0.2">
      <c r="A269" s="53">
        <v>3821</v>
      </c>
      <c r="B269" s="85" t="s">
        <v>578</v>
      </c>
      <c r="C269" s="50" t="s">
        <v>579</v>
      </c>
      <c r="D269" s="242">
        <v>20690.490000000002</v>
      </c>
      <c r="E269" s="242"/>
      <c r="F269" s="52">
        <f t="shared" si="72"/>
        <v>0</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105623.63</v>
      </c>
      <c r="E279" s="51">
        <f t="shared" si="75"/>
        <v>31160.17</v>
      </c>
      <c r="F279" s="52">
        <f t="shared" si="74"/>
        <v>29.501135304666199</v>
      </c>
    </row>
    <row r="280" spans="1:6" ht="24" x14ac:dyDescent="0.2">
      <c r="A280" s="53">
        <v>3861</v>
      </c>
      <c r="B280" s="85" t="s">
        <v>599</v>
      </c>
      <c r="C280" s="50" t="s">
        <v>600</v>
      </c>
      <c r="D280" s="242">
        <v>105623.63</v>
      </c>
      <c r="E280" s="242">
        <v>26160.17</v>
      </c>
      <c r="F280" s="52">
        <f t="shared" si="74"/>
        <v>24.767346094808516</v>
      </c>
    </row>
    <row r="281" spans="1:6" ht="24" x14ac:dyDescent="0.2">
      <c r="A281" s="53">
        <v>3862</v>
      </c>
      <c r="B281" s="85" t="s">
        <v>601</v>
      </c>
      <c r="C281" s="50" t="s">
        <v>602</v>
      </c>
      <c r="D281" s="242">
        <v>0</v>
      </c>
      <c r="E281" s="242">
        <v>5000</v>
      </c>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1293999.6599999999</v>
      </c>
      <c r="E289" s="51">
        <f t="shared" si="79"/>
        <v>1306508.8600000001</v>
      </c>
      <c r="F289" s="52">
        <f t="shared" si="76"/>
        <v>100.96670813653847</v>
      </c>
    </row>
    <row r="290" spans="1:6" ht="12.75" customHeight="1" x14ac:dyDescent="0.2">
      <c r="A290" s="53" t="s">
        <v>609</v>
      </c>
      <c r="B290" s="85" t="s">
        <v>620</v>
      </c>
      <c r="C290" s="50" t="s">
        <v>621</v>
      </c>
      <c r="D290" s="51">
        <f>IF(D6&gt;=D289,D6-D289,0)</f>
        <v>678794.69999999972</v>
      </c>
      <c r="E290" s="51">
        <f>IF(E6&gt;=E289,E6-E289,0)</f>
        <v>1096180.0199999998</v>
      </c>
      <c r="F290" s="52">
        <f t="shared" si="76"/>
        <v>161.48918369574781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58766.21</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48878.89</v>
      </c>
      <c r="E294" s="242">
        <v>105994</v>
      </c>
      <c r="F294" s="52">
        <f t="shared" si="76"/>
        <v>216.85025989747314</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72023.42</v>
      </c>
      <c r="E298" s="51">
        <f t="shared" si="80"/>
        <v>32699.7</v>
      </c>
      <c r="F298" s="52">
        <f t="shared" ref="F298:F418" si="81">IF(D298&lt;&gt;0,IF(E298/D298&gt;=100,"&gt;&gt;100",E298/D298*100),"-")</f>
        <v>45.401481906857519</v>
      </c>
    </row>
    <row r="299" spans="1:6" ht="12.75" customHeight="1" x14ac:dyDescent="0.2">
      <c r="A299" s="53">
        <v>71</v>
      </c>
      <c r="B299" s="85" t="s">
        <v>637</v>
      </c>
      <c r="C299" s="50" t="s">
        <v>638</v>
      </c>
      <c r="D299" s="51">
        <f t="shared" ref="D299:E299" si="82">D300+D304</f>
        <v>72023.42</v>
      </c>
      <c r="E299" s="51">
        <f t="shared" si="82"/>
        <v>32699.7</v>
      </c>
      <c r="F299" s="52">
        <f t="shared" si="81"/>
        <v>45.401481906857519</v>
      </c>
    </row>
    <row r="300" spans="1:6" ht="24" x14ac:dyDescent="0.2">
      <c r="A300" s="53">
        <v>711</v>
      </c>
      <c r="B300" s="85" t="s">
        <v>639</v>
      </c>
      <c r="C300" s="50" t="s">
        <v>640</v>
      </c>
      <c r="D300" s="51">
        <f t="shared" ref="D300:E300" si="83">SUM(D301:D303)</f>
        <v>72023.42</v>
      </c>
      <c r="E300" s="51">
        <f t="shared" si="83"/>
        <v>32699.7</v>
      </c>
      <c r="F300" s="52">
        <f t="shared" si="81"/>
        <v>45.401481906857519</v>
      </c>
    </row>
    <row r="301" spans="1:6" ht="12.75" customHeight="1" x14ac:dyDescent="0.2">
      <c r="A301" s="53">
        <v>7111</v>
      </c>
      <c r="B301" s="85" t="s">
        <v>641</v>
      </c>
      <c r="C301" s="50" t="s">
        <v>642</v>
      </c>
      <c r="D301" s="242">
        <v>72023.42</v>
      </c>
      <c r="E301" s="242">
        <v>32699.7</v>
      </c>
      <c r="F301" s="52">
        <f t="shared" si="81"/>
        <v>45.401481906857519</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952100.05</v>
      </c>
      <c r="E350" s="51">
        <f t="shared" si="95"/>
        <v>371967.06</v>
      </c>
      <c r="F350" s="52">
        <f t="shared" si="81"/>
        <v>39.06806432790335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952100.05</v>
      </c>
      <c r="E363" s="51">
        <f t="shared" si="99"/>
        <v>367746.71</v>
      </c>
      <c r="F363" s="52">
        <f t="shared" si="81"/>
        <v>38.624796837265158</v>
      </c>
    </row>
    <row r="364" spans="1:6" ht="12.75" customHeight="1" x14ac:dyDescent="0.2">
      <c r="A364" s="53">
        <v>421</v>
      </c>
      <c r="B364" s="85" t="s">
        <v>759</v>
      </c>
      <c r="C364" s="50" t="s">
        <v>760</v>
      </c>
      <c r="D364" s="51">
        <f t="shared" ref="D364:E364" si="100">SUM(D365:D368)</f>
        <v>855850.01</v>
      </c>
      <c r="E364" s="51">
        <f t="shared" si="100"/>
        <v>304204.97000000003</v>
      </c>
      <c r="F364" s="52">
        <f t="shared" si="81"/>
        <v>35.544191908112502</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14888.18</v>
      </c>
      <c r="E366" s="242">
        <v>62112.87</v>
      </c>
      <c r="F366" s="52">
        <f t="shared" si="81"/>
        <v>417.19585604150404</v>
      </c>
    </row>
    <row r="367" spans="1:6" ht="12.75" customHeight="1" x14ac:dyDescent="0.2">
      <c r="A367" s="53">
        <v>4213</v>
      </c>
      <c r="B367" s="85" t="s">
        <v>669</v>
      </c>
      <c r="C367" s="50" t="s">
        <v>763</v>
      </c>
      <c r="D367" s="242">
        <v>740068.73</v>
      </c>
      <c r="E367" s="242">
        <v>242092.1</v>
      </c>
      <c r="F367" s="52">
        <f t="shared" si="81"/>
        <v>32.712110400881286</v>
      </c>
    </row>
    <row r="368" spans="1:6" ht="12.75" customHeight="1" x14ac:dyDescent="0.2">
      <c r="A368" s="53">
        <v>4214</v>
      </c>
      <c r="B368" s="85" t="s">
        <v>671</v>
      </c>
      <c r="C368" s="50" t="s">
        <v>764</v>
      </c>
      <c r="D368" s="242">
        <v>100893.1</v>
      </c>
      <c r="E368" s="242"/>
      <c r="F368" s="52">
        <f t="shared" si="81"/>
        <v>0</v>
      </c>
    </row>
    <row r="369" spans="1:6" ht="12.75" customHeight="1" x14ac:dyDescent="0.2">
      <c r="A369" s="53">
        <v>422</v>
      </c>
      <c r="B369" s="85" t="s">
        <v>765</v>
      </c>
      <c r="C369" s="50" t="s">
        <v>766</v>
      </c>
      <c r="D369" s="51">
        <f t="shared" ref="D369:E369" si="101">SUM(D370:D377)</f>
        <v>96250.040000000008</v>
      </c>
      <c r="E369" s="51">
        <f t="shared" si="101"/>
        <v>60841.740000000005</v>
      </c>
      <c r="F369" s="52">
        <f t="shared" si="81"/>
        <v>63.212171132604198</v>
      </c>
    </row>
    <row r="370" spans="1:6" ht="12.75" customHeight="1" x14ac:dyDescent="0.2">
      <c r="A370" s="53">
        <v>4221</v>
      </c>
      <c r="B370" s="85" t="s">
        <v>675</v>
      </c>
      <c r="C370" s="50" t="s">
        <v>767</v>
      </c>
      <c r="D370" s="242">
        <v>457.89</v>
      </c>
      <c r="E370" s="242">
        <v>1305.46</v>
      </c>
      <c r="F370" s="52">
        <f t="shared" si="81"/>
        <v>285.10340911572649</v>
      </c>
    </row>
    <row r="371" spans="1:6" ht="12.75" customHeight="1" x14ac:dyDescent="0.2">
      <c r="A371" s="53">
        <v>4222</v>
      </c>
      <c r="B371" s="85" t="s">
        <v>768</v>
      </c>
      <c r="C371" s="50" t="s">
        <v>769</v>
      </c>
      <c r="D371" s="242">
        <v>60320.82</v>
      </c>
      <c r="E371" s="242">
        <v>2251.4899999999998</v>
      </c>
      <c r="F371" s="52">
        <f t="shared" si="81"/>
        <v>3.7325255193812015</v>
      </c>
    </row>
    <row r="372" spans="1:6" ht="12.75" customHeight="1" x14ac:dyDescent="0.2">
      <c r="A372" s="53">
        <v>4223</v>
      </c>
      <c r="B372" s="85" t="s">
        <v>679</v>
      </c>
      <c r="C372" s="50" t="s">
        <v>770</v>
      </c>
      <c r="D372" s="242">
        <v>0</v>
      </c>
      <c r="E372" s="242">
        <v>1984.76</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2138.9699999999998</v>
      </c>
      <c r="E374" s="242">
        <v>501.3</v>
      </c>
      <c r="F374" s="52">
        <f t="shared" si="81"/>
        <v>23.436513836098687</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33332.36</v>
      </c>
      <c r="E376" s="242">
        <v>54798.73</v>
      </c>
      <c r="F376" s="52">
        <f t="shared" si="81"/>
        <v>164.40099050892286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2700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v>2700</v>
      </c>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4220.3500000000004</v>
      </c>
      <c r="F402" s="52" t="str">
        <f t="shared" si="81"/>
        <v>-</v>
      </c>
    </row>
    <row r="403" spans="1:6" ht="12.75" customHeight="1" x14ac:dyDescent="0.2">
      <c r="A403" s="53">
        <v>451</v>
      </c>
      <c r="B403" s="85" t="s">
        <v>812</v>
      </c>
      <c r="C403" s="50" t="s">
        <v>813</v>
      </c>
      <c r="D403" s="242">
        <v>0</v>
      </c>
      <c r="E403" s="242">
        <v>4220.3500000000004</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880076.63</v>
      </c>
      <c r="E408" s="51">
        <f t="shared" si="111"/>
        <v>339267.36</v>
      </c>
      <c r="F408" s="52">
        <f t="shared" si="81"/>
        <v>38.549752196010473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333101.75</v>
      </c>
      <c r="E410" s="242">
        <v>0</v>
      </c>
      <c r="F410" s="52">
        <f t="shared" si="81"/>
        <v>0</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2044817.7799999996</v>
      </c>
      <c r="E412" s="51">
        <f>E6+E298</f>
        <v>2435388.58</v>
      </c>
      <c r="F412" s="52">
        <f t="shared" si="81"/>
        <v>119.10051858019352</v>
      </c>
    </row>
    <row r="413" spans="1:6" ht="12.75" customHeight="1" x14ac:dyDescent="0.2">
      <c r="A413" s="53" t="s">
        <v>609</v>
      </c>
      <c r="B413" s="85" t="s">
        <v>832</v>
      </c>
      <c r="C413" s="50" t="s">
        <v>833</v>
      </c>
      <c r="D413" s="51">
        <f t="shared" ref="D413:E413" si="112">D289+D350</f>
        <v>2246099.71</v>
      </c>
      <c r="E413" s="51">
        <f t="shared" si="112"/>
        <v>1678475.9200000002</v>
      </c>
      <c r="F413" s="52">
        <f t="shared" si="81"/>
        <v>74.728468755289583</v>
      </c>
    </row>
    <row r="414" spans="1:6" ht="12.75" customHeight="1" x14ac:dyDescent="0.2">
      <c r="A414" s="53" t="s">
        <v>609</v>
      </c>
      <c r="B414" s="85" t="s">
        <v>834</v>
      </c>
      <c r="C414" s="50" t="s">
        <v>835</v>
      </c>
      <c r="D414" s="51">
        <f t="shared" ref="D414:E414" si="113">IF(D412&gt;=D413,D412-D413,0)</f>
        <v>0</v>
      </c>
      <c r="E414" s="51">
        <f t="shared" si="113"/>
        <v>756912.65999999992</v>
      </c>
      <c r="F414" s="52" t="str">
        <f t="shared" si="81"/>
        <v>-</v>
      </c>
    </row>
    <row r="415" spans="1:6" ht="12.75" customHeight="1" x14ac:dyDescent="0.2">
      <c r="A415" s="53" t="s">
        <v>609</v>
      </c>
      <c r="B415" s="85" t="s">
        <v>836</v>
      </c>
      <c r="C415" s="50" t="s">
        <v>837</v>
      </c>
      <c r="D415" s="51">
        <f t="shared" ref="D415:E415" si="114">IF(D413&gt;=D412,D413-D412,0)</f>
        <v>201281.9300000004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58766.21</v>
      </c>
      <c r="F416" s="52" t="str">
        <f t="shared" si="81"/>
        <v>-</v>
      </c>
    </row>
    <row r="417" spans="1:6" ht="12.75" customHeight="1" x14ac:dyDescent="0.2">
      <c r="A417" s="60" t="s">
        <v>838</v>
      </c>
      <c r="B417" s="85" t="s">
        <v>841</v>
      </c>
      <c r="C417" s="61" t="s">
        <v>842</v>
      </c>
      <c r="D417" s="51">
        <f t="shared" ref="D417:E417" si="116">IF(D293-D292+D410-D409&gt;=0,D293-D292+D410-D409,0)</f>
        <v>333101.75</v>
      </c>
      <c r="E417" s="51">
        <f t="shared" si="116"/>
        <v>0</v>
      </c>
      <c r="F417" s="52">
        <f t="shared" si="81"/>
        <v>0</v>
      </c>
    </row>
    <row r="418" spans="1:6" ht="12.75" customHeight="1" x14ac:dyDescent="0.2">
      <c r="A418" s="55" t="s">
        <v>843</v>
      </c>
      <c r="B418" s="233" t="s">
        <v>844</v>
      </c>
      <c r="C418" s="56" t="s">
        <v>845</v>
      </c>
      <c r="D418" s="62">
        <f t="shared" ref="D418:E418" si="117">D294+D411</f>
        <v>48878.89</v>
      </c>
      <c r="E418" s="62">
        <f t="shared" si="117"/>
        <v>105994</v>
      </c>
      <c r="F418" s="57">
        <f t="shared" si="81"/>
        <v>216.85025989747314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671518.85</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671518.85</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671518.85</v>
      </c>
      <c r="E490" s="51">
        <f t="shared" si="139"/>
        <v>0</v>
      </c>
      <c r="F490" s="52">
        <f t="shared" si="119"/>
        <v>0</v>
      </c>
    </row>
    <row r="491" spans="1:6" ht="12.75" customHeight="1" x14ac:dyDescent="0.2">
      <c r="A491" s="53">
        <v>8422</v>
      </c>
      <c r="B491" s="85" t="s">
        <v>989</v>
      </c>
      <c r="C491" s="50" t="s">
        <v>990</v>
      </c>
      <c r="D491" s="242">
        <v>671518.85</v>
      </c>
      <c r="E491" s="242"/>
      <c r="F491" s="52">
        <f t="shared" si="119"/>
        <v>0</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118921.97</v>
      </c>
      <c r="E528" s="51">
        <f t="shared" si="148"/>
        <v>222875.80000000002</v>
      </c>
      <c r="F528" s="52">
        <f t="shared" si="119"/>
        <v>187.41347793010829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118921.97</v>
      </c>
      <c r="E593" s="51">
        <f t="shared" si="167"/>
        <v>222875.80000000002</v>
      </c>
      <c r="F593" s="52">
        <f t="shared" si="119"/>
        <v>187.41347793010829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78368.95</v>
      </c>
      <c r="E599" s="51">
        <f t="shared" si="169"/>
        <v>211091.76</v>
      </c>
      <c r="F599" s="52">
        <f t="shared" si="119"/>
        <v>269.35637136901801</v>
      </c>
    </row>
    <row r="600" spans="1:6" ht="12.75" customHeight="1" x14ac:dyDescent="0.2">
      <c r="A600" s="53">
        <v>5422</v>
      </c>
      <c r="B600" s="85" t="s">
        <v>1198</v>
      </c>
      <c r="C600" s="50" t="s">
        <v>1199</v>
      </c>
      <c r="D600" s="242">
        <v>78368.95</v>
      </c>
      <c r="E600" s="242">
        <v>211091.76</v>
      </c>
      <c r="F600" s="52">
        <f t="shared" si="119"/>
        <v>269.35637136901801</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40553.019999999997</v>
      </c>
      <c r="E617" s="51">
        <f t="shared" si="173"/>
        <v>11784.04</v>
      </c>
      <c r="F617" s="52">
        <f t="shared" si="119"/>
        <v>29.058353730498993</v>
      </c>
    </row>
    <row r="618" spans="1:6" ht="12.75" customHeight="1" x14ac:dyDescent="0.2">
      <c r="A618" s="53">
        <v>5471</v>
      </c>
      <c r="B618" s="85" t="s">
        <v>1234</v>
      </c>
      <c r="C618" s="50" t="s">
        <v>1235</v>
      </c>
      <c r="D618" s="242">
        <v>40553.019999999997</v>
      </c>
      <c r="E618" s="242">
        <v>11784.04</v>
      </c>
      <c r="F618" s="52">
        <f t="shared" si="119"/>
        <v>29.058353730498993</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552596.88</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222875.80000000002</v>
      </c>
      <c r="F636" s="52" t="str">
        <f t="shared" si="119"/>
        <v>-</v>
      </c>
    </row>
    <row r="637" spans="1:6" ht="12.75" customHeight="1" x14ac:dyDescent="0.2">
      <c r="A637" s="53">
        <v>92213</v>
      </c>
      <c r="B637" s="85" t="s">
        <v>1272</v>
      </c>
      <c r="C637" s="50" t="s">
        <v>1273</v>
      </c>
      <c r="D637" s="242">
        <v>40553.019999999997</v>
      </c>
      <c r="E637" s="242">
        <v>11784.04</v>
      </c>
      <c r="F637" s="52">
        <f t="shared" si="119"/>
        <v>29.058353730498993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2716336.6299999994</v>
      </c>
      <c r="E639" s="51">
        <f t="shared" si="180"/>
        <v>2435388.58</v>
      </c>
      <c r="F639" s="52">
        <f t="shared" si="119"/>
        <v>89.657097471015618</v>
      </c>
    </row>
    <row r="640" spans="1:6" ht="12.75" customHeight="1" x14ac:dyDescent="0.2">
      <c r="A640" s="53" t="s">
        <v>609</v>
      </c>
      <c r="B640" s="85" t="s">
        <v>1278</v>
      </c>
      <c r="C640" s="50" t="s">
        <v>1279</v>
      </c>
      <c r="D640" s="51">
        <f t="shared" ref="D640:E640" si="181">D413+D528</f>
        <v>2365021.6800000002</v>
      </c>
      <c r="E640" s="51">
        <f t="shared" si="181"/>
        <v>1901351.7200000002</v>
      </c>
      <c r="F640" s="52">
        <f t="shared" si="119"/>
        <v>80.394684584878746</v>
      </c>
    </row>
    <row r="641" spans="1:6" ht="12.75" customHeight="1" x14ac:dyDescent="0.2">
      <c r="A641" s="53" t="s">
        <v>609</v>
      </c>
      <c r="B641" s="85" t="s">
        <v>1280</v>
      </c>
      <c r="C641" s="50" t="s">
        <v>1281</v>
      </c>
      <c r="D641" s="51">
        <f t="shared" ref="D641:E641" si="182">IF(D639&gt;=D640,D639-D640,0)</f>
        <v>351314.94999999925</v>
      </c>
      <c r="E641" s="51">
        <f t="shared" si="182"/>
        <v>534036.85999999987</v>
      </c>
      <c r="F641" s="52">
        <f t="shared" si="119"/>
        <v>152.0108552169502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70550.25</v>
      </c>
      <c r="F643" s="52" t="str">
        <f t="shared" si="119"/>
        <v>-</v>
      </c>
    </row>
    <row r="644" spans="1:6" ht="24" x14ac:dyDescent="0.2">
      <c r="A644" s="60" t="s">
        <v>1286</v>
      </c>
      <c r="B644" s="85" t="s">
        <v>1287</v>
      </c>
      <c r="C644" s="61" t="s">
        <v>1286</v>
      </c>
      <c r="D644" s="51">
        <f t="shared" ref="D644:E644" si="185">IF(D417-D416+D638-D637&gt;=0,D417-D416+D638-D637,0)</f>
        <v>292548.73</v>
      </c>
      <c r="E644" s="51">
        <f t="shared" si="185"/>
        <v>0</v>
      </c>
      <c r="F644" s="52">
        <f t="shared" si="119"/>
        <v>0</v>
      </c>
    </row>
    <row r="645" spans="1:6" ht="24" x14ac:dyDescent="0.2">
      <c r="A645" s="53" t="s">
        <v>609</v>
      </c>
      <c r="B645" s="85" t="s">
        <v>1288</v>
      </c>
      <c r="C645" s="50" t="s">
        <v>1289</v>
      </c>
      <c r="D645" s="51">
        <f t="shared" ref="D645:E645" si="186">IF(D641+D643-D642-D644&gt;=0,D641+D643-D642-D644,0)</f>
        <v>58766.219999999274</v>
      </c>
      <c r="E645" s="51">
        <f t="shared" si="186"/>
        <v>604587.10999999987</v>
      </c>
      <c r="F645" s="52">
        <f t="shared" si="119"/>
        <v>1028.8004060836436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193370.61</v>
      </c>
      <c r="E649" s="242">
        <v>141714.34</v>
      </c>
      <c r="F649" s="52">
        <f t="shared" ref="F649:F724" si="188">IF(D649&lt;&gt;0,IF(E649/D649&gt;=100,"&gt;&gt;100",E649/D649*100),"-")</f>
        <v>73.286390315467287</v>
      </c>
    </row>
    <row r="650" spans="1:6" ht="12.75" customHeight="1" x14ac:dyDescent="0.2">
      <c r="A650" s="53" t="s">
        <v>1297</v>
      </c>
      <c r="B650" s="85" t="s">
        <v>1298</v>
      </c>
      <c r="C650" s="50" t="s">
        <v>1297</v>
      </c>
      <c r="D650" s="242">
        <v>2166244.23</v>
      </c>
      <c r="E650" s="242">
        <v>2530457.56</v>
      </c>
      <c r="F650" s="52">
        <f t="shared" si="188"/>
        <v>116.81312406773266</v>
      </c>
    </row>
    <row r="651" spans="1:6" ht="12.75" customHeight="1" x14ac:dyDescent="0.2">
      <c r="A651" s="53" t="s">
        <v>1299</v>
      </c>
      <c r="B651" s="85" t="s">
        <v>1300</v>
      </c>
      <c r="C651" s="50" t="s">
        <v>1299</v>
      </c>
      <c r="D651" s="242">
        <v>2217900.5</v>
      </c>
      <c r="E651" s="242">
        <v>2001782.42</v>
      </c>
      <c r="F651" s="52">
        <f t="shared" si="188"/>
        <v>90.2557359989774</v>
      </c>
    </row>
    <row r="652" spans="1:6" ht="24" x14ac:dyDescent="0.2">
      <c r="A652" s="53">
        <v>11</v>
      </c>
      <c r="B652" s="85" t="s">
        <v>1301</v>
      </c>
      <c r="C652" s="50" t="s">
        <v>1302</v>
      </c>
      <c r="D652" s="51">
        <f t="shared" ref="D652:E652" si="189">+D649+D650-D651</f>
        <v>141714.33999999985</v>
      </c>
      <c r="E652" s="51">
        <f t="shared" si="189"/>
        <v>670389.48</v>
      </c>
      <c r="F652" s="52">
        <f t="shared" si="188"/>
        <v>473.05691153061906</v>
      </c>
    </row>
    <row r="653" spans="1:6" ht="24" x14ac:dyDescent="0.2">
      <c r="A653" s="53" t="s">
        <v>609</v>
      </c>
      <c r="B653" s="85" t="s">
        <v>1303</v>
      </c>
      <c r="C653" s="50" t="s">
        <v>1304</v>
      </c>
      <c r="D653" s="262">
        <v>9</v>
      </c>
      <c r="E653" s="262">
        <v>9</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9</v>
      </c>
      <c r="E655" s="262">
        <v>9</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2368.17</v>
      </c>
      <c r="E658" s="242">
        <v>2723.1</v>
      </c>
      <c r="F658" s="52">
        <f t="shared" si="188"/>
        <v>114.98752201066647</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181.97</v>
      </c>
      <c r="E660" s="242">
        <v>25.7</v>
      </c>
      <c r="F660" s="52">
        <f t="shared" si="188"/>
        <v>14.123207122053087</v>
      </c>
    </row>
    <row r="661" spans="1:6" ht="12.75" customHeight="1" x14ac:dyDescent="0.2">
      <c r="A661" s="53">
        <v>63311</v>
      </c>
      <c r="B661" s="85" t="s">
        <v>1320</v>
      </c>
      <c r="C661" s="50" t="s">
        <v>1321</v>
      </c>
      <c r="D661" s="242">
        <v>306563.37</v>
      </c>
      <c r="E661" s="242">
        <v>513655.08</v>
      </c>
      <c r="F661" s="52">
        <f t="shared" si="188"/>
        <v>167.55265966706983</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65772.53</v>
      </c>
      <c r="E665" s="242">
        <v>60600</v>
      </c>
      <c r="F665" s="52">
        <f t="shared" si="188"/>
        <v>92.135729004190665</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2174.37</v>
      </c>
      <c r="E669" s="242">
        <v>2566.5</v>
      </c>
      <c r="F669" s="52">
        <f t="shared" si="188"/>
        <v>118.03418921342734</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37371.42</v>
      </c>
      <c r="E673" s="242">
        <v>12795</v>
      </c>
      <c r="F673" s="52">
        <f t="shared" si="188"/>
        <v>34.237393173714032</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203362.78</v>
      </c>
      <c r="E698" s="242"/>
      <c r="F698" s="52">
        <f t="shared" si="188"/>
        <v>0</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163.51</v>
      </c>
      <c r="E718" s="242">
        <v>2040.94</v>
      </c>
      <c r="F718" s="52">
        <f t="shared" si="188"/>
        <v>1248.2050027521254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142.02000000000001</v>
      </c>
      <c r="F720" s="52" t="str">
        <f t="shared" si="188"/>
        <v>-</v>
      </c>
    </row>
    <row r="721" spans="1:6" ht="12.75" customHeight="1" x14ac:dyDescent="0.2">
      <c r="A721" s="53" t="s">
        <v>1422</v>
      </c>
      <c r="B721" s="85" t="s">
        <v>1423</v>
      </c>
      <c r="C721" s="50" t="s">
        <v>1422</v>
      </c>
      <c r="D721" s="242">
        <v>7026.88</v>
      </c>
      <c r="E721" s="242">
        <v>1193.8399999999999</v>
      </c>
      <c r="F721" s="52">
        <f t="shared" si="188"/>
        <v>16.989617013525205</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1805.18</v>
      </c>
      <c r="E725" s="242">
        <v>1797.98</v>
      </c>
      <c r="F725" s="52">
        <f t="shared" ref="F725:F979" si="190">IF(D725&lt;&gt;0,IF(E725/D725&gt;=100,"&gt;&gt;100",E725/D725*100),"-")</f>
        <v>99.601147807974826</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59982.57</v>
      </c>
      <c r="E739" s="242">
        <v>60210.09</v>
      </c>
      <c r="F739" s="52">
        <f t="shared" si="190"/>
        <v>100.37931018961008</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730.43</v>
      </c>
      <c r="E742" s="242"/>
      <c r="F742" s="52">
        <f t="shared" si="190"/>
        <v>0</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15241.67</v>
      </c>
      <c r="E759" s="242">
        <v>11351.66</v>
      </c>
      <c r="F759" s="52">
        <f t="shared" si="190"/>
        <v>74.477796724374684</v>
      </c>
    </row>
    <row r="760" spans="1:6" ht="12.75" customHeight="1" x14ac:dyDescent="0.2">
      <c r="A760" s="53">
        <v>35232</v>
      </c>
      <c r="B760" s="85" t="s">
        <v>1500</v>
      </c>
      <c r="C760" s="50" t="s">
        <v>1501</v>
      </c>
      <c r="D760" s="242">
        <v>41115.839999999997</v>
      </c>
      <c r="E760" s="242">
        <v>29953.79</v>
      </c>
      <c r="F760" s="52">
        <f t="shared" si="190"/>
        <v>72.852190299407724</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24949.919999999998</v>
      </c>
      <c r="E816" s="242">
        <v>34414.19</v>
      </c>
      <c r="F816" s="52">
        <f t="shared" si="190"/>
        <v>137.9330675208578</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15714.38</v>
      </c>
      <c r="E819" s="242">
        <v>18095</v>
      </c>
      <c r="F819" s="52">
        <f t="shared" si="190"/>
        <v>115.14930910414537</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5109.83</v>
      </c>
      <c r="E821" s="242">
        <v>6300</v>
      </c>
      <c r="F821" s="52">
        <f t="shared" si="190"/>
        <v>123.29177291612442</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4539.12</v>
      </c>
      <c r="E823" s="242">
        <v>4740</v>
      </c>
      <c r="F823" s="52">
        <f t="shared" si="190"/>
        <v>104.42552741500555</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4453.22</v>
      </c>
      <c r="E826" s="242">
        <v>6760.99</v>
      </c>
      <c r="F826" s="52">
        <f t="shared" si="190"/>
        <v>151.82250147084579</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235611.51</v>
      </c>
      <c r="E828" s="242">
        <v>257949.28</v>
      </c>
      <c r="F828" s="52">
        <f t="shared" si="190"/>
        <v>109.48076348222546</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105623.63</v>
      </c>
      <c r="E830" s="242">
        <v>26160.17</v>
      </c>
      <c r="F830" s="52">
        <f t="shared" si="190"/>
        <v>24.767346094808516</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v>5000</v>
      </c>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671518.85</v>
      </c>
      <c r="E879" s="242"/>
      <c r="F879" s="52">
        <f t="shared" si="190"/>
        <v>0</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78368.95</v>
      </c>
      <c r="E947" s="242">
        <v>211091.76</v>
      </c>
      <c r="F947" s="52">
        <f t="shared" si="190"/>
        <v>269.35637136901801</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40553.019999999997</v>
      </c>
      <c r="E968" s="242">
        <v>11784.04</v>
      </c>
      <c r="F968" s="52">
        <f t="shared" si="190"/>
        <v>29.058353730498993</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95" sqref="D29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10041039.449999999</v>
      </c>
      <c r="E6" s="229">
        <f t="shared" si="0"/>
        <v>10605293.509999998</v>
      </c>
      <c r="F6" s="230">
        <f t="shared" ref="F6:F260" si="1">IF(D6&gt;0,IF(E6/D6&gt;=100,"&gt;&gt;100",E6/D6*100),"-")</f>
        <v>105.61947856902403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9472927.129999999</v>
      </c>
      <c r="E7" s="104">
        <f t="shared" si="2"/>
        <v>9452213.7399999984</v>
      </c>
      <c r="F7" s="93">
        <f t="shared" si="1"/>
        <v>99.781341187198592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348742.44</v>
      </c>
      <c r="E8" s="104">
        <f>E9+E10-E11</f>
        <v>375902.4</v>
      </c>
      <c r="F8" s="93">
        <f t="shared" si="1"/>
        <v>107.78797097365036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348742.44</v>
      </c>
      <c r="E9" s="247">
        <v>375902.4</v>
      </c>
      <c r="F9" s="93">
        <f t="shared" si="1"/>
        <v>107.78797097365036</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9074447.0999999996</v>
      </c>
      <c r="E12" s="104">
        <f t="shared" si="3"/>
        <v>8994632.8199999984</v>
      </c>
      <c r="F12" s="93">
        <f t="shared" si="1"/>
        <v>99.12045021453703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8848850.629999999</v>
      </c>
      <c r="E13" s="104">
        <f t="shared" si="4"/>
        <v>8766689.7199999988</v>
      </c>
      <c r="F13" s="93">
        <f t="shared" si="1"/>
        <v>99.071507550128018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2637297.81</v>
      </c>
      <c r="E15" s="247">
        <v>2704069.62</v>
      </c>
      <c r="F15" s="93">
        <f t="shared" si="1"/>
        <v>102.53182669574963</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5139444.1900000004</v>
      </c>
      <c r="E16" s="247">
        <v>5372636.8899999997</v>
      </c>
      <c r="F16" s="93">
        <f t="shared" si="1"/>
        <v>104.53731359616145</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1918705.11</v>
      </c>
      <c r="E17" s="247">
        <v>1918705.11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846596.48</v>
      </c>
      <c r="E18" s="247">
        <v>1228721.8999999999</v>
      </c>
      <c r="F18" s="93">
        <f t="shared" si="1"/>
        <v>145.13666534498228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203043.97000000003</v>
      </c>
      <c r="E19" s="104">
        <f t="shared" si="5"/>
        <v>209901.1</v>
      </c>
      <c r="F19" s="93">
        <f t="shared" si="1"/>
        <v>103.37716505444607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53788.34</v>
      </c>
      <c r="E20" s="247">
        <v>56459.64</v>
      </c>
      <c r="F20" s="93">
        <f t="shared" si="1"/>
        <v>104.96631797895233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69870.39</v>
      </c>
      <c r="E21" s="247">
        <v>72121.88</v>
      </c>
      <c r="F21" s="93">
        <f t="shared" si="1"/>
        <v>103.2223807538501</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14134.36</v>
      </c>
      <c r="E22" s="247">
        <v>16119.13</v>
      </c>
      <c r="F22" s="93">
        <f t="shared" si="1"/>
        <v>114.04216391828139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23018.37</v>
      </c>
      <c r="E24" s="247">
        <v>23519.66</v>
      </c>
      <c r="F24" s="93">
        <f t="shared" si="1"/>
        <v>102.17778235383305</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2844.91</v>
      </c>
      <c r="E25" s="247">
        <v>2844.92</v>
      </c>
      <c r="F25" s="93">
        <f t="shared" si="1"/>
        <v>100.00035150496853</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141855.54</v>
      </c>
      <c r="E26" s="247">
        <v>195654.28</v>
      </c>
      <c r="F26" s="93">
        <f t="shared" si="1"/>
        <v>137.92501864925401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102467.94</v>
      </c>
      <c r="E28" s="247">
        <v>156818.41</v>
      </c>
      <c r="F28" s="93">
        <f t="shared" si="1"/>
        <v>153.04143910768576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22552.5</v>
      </c>
      <c r="E29" s="104">
        <f t="shared" si="6"/>
        <v>18042.000000000004</v>
      </c>
      <c r="F29" s="93">
        <f t="shared" si="1"/>
        <v>80.000000000000014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36084.01</v>
      </c>
      <c r="E30" s="247">
        <v>36084.01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13531.51</v>
      </c>
      <c r="E34" s="247">
        <v>18042.009999999998</v>
      </c>
      <c r="F34" s="93">
        <f t="shared" si="1"/>
        <v>133.33330869947255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6008.85</v>
      </c>
      <c r="E54" s="247">
        <v>8322.7000000000007</v>
      </c>
      <c r="F54" s="93">
        <f t="shared" si="1"/>
        <v>138.50736829842648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6008.85</v>
      </c>
      <c r="E55" s="247">
        <v>8322.7000000000007</v>
      </c>
      <c r="F55" s="93">
        <f t="shared" si="1"/>
        <v>138.50736829842648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49737.59</v>
      </c>
      <c r="E56" s="104">
        <f t="shared" si="11"/>
        <v>81678.52</v>
      </c>
      <c r="F56" s="93">
        <f t="shared" si="1"/>
        <v>164.21889359737779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49737.59</v>
      </c>
      <c r="E57" s="247">
        <v>77978.52</v>
      </c>
      <c r="F57" s="93">
        <f t="shared" si="1"/>
        <v>156.77985201936806</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1000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2700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568112.32000000007</v>
      </c>
      <c r="E68" s="104">
        <f t="shared" si="13"/>
        <v>1153079.77</v>
      </c>
      <c r="F68" s="93">
        <f t="shared" si="1"/>
        <v>202.96686577752791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141714.34</v>
      </c>
      <c r="E69" s="104">
        <f t="shared" si="14"/>
        <v>670389.48</v>
      </c>
      <c r="F69" s="93">
        <f t="shared" si="1"/>
        <v>473.05691153061861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141411.88</v>
      </c>
      <c r="E70" s="104">
        <f t="shared" si="15"/>
        <v>669887.57999999996</v>
      </c>
      <c r="F70" s="93">
        <f t="shared" si="1"/>
        <v>473.71379264599261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141411.88</v>
      </c>
      <c r="E72" s="247">
        <v>669887.57999999996</v>
      </c>
      <c r="F72" s="93">
        <f t="shared" si="1"/>
        <v>473.71379264599261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302.45999999999998</v>
      </c>
      <c r="E76" s="247">
        <v>501.9</v>
      </c>
      <c r="F76" s="93">
        <f t="shared" si="1"/>
        <v>165.93929775838129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8597.7199999999993</v>
      </c>
      <c r="E78" s="104">
        <f>E79+SUM(E82:E84)-E85+E86</f>
        <v>8597.7199999999993</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8597.7199999999993</v>
      </c>
      <c r="E83" s="247">
        <v>8597.7199999999993</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365425.71</v>
      </c>
      <c r="E134" s="104">
        <f t="shared" si="23"/>
        <v>365425.71</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365425.71</v>
      </c>
      <c r="E135" s="104">
        <f t="shared" si="24"/>
        <v>365425.71</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365425.71</v>
      </c>
      <c r="E139" s="247">
        <v>365425.71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52374.55</v>
      </c>
      <c r="E146" s="104">
        <f t="shared" si="26"/>
        <v>108666.86</v>
      </c>
      <c r="F146" s="93">
        <f t="shared" si="1"/>
        <v>207.48027429352612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17880.27</v>
      </c>
      <c r="E147" s="247">
        <v>22255.67</v>
      </c>
      <c r="F147" s="93">
        <f t="shared" si="1"/>
        <v>124.47054770425726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13278.39</v>
      </c>
      <c r="E158" s="247">
        <v>18680.810000000001</v>
      </c>
      <c r="F158" s="93">
        <f t="shared" si="1"/>
        <v>140.68580603521966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39707.78</v>
      </c>
      <c r="E159" s="247">
        <v>80718.81</v>
      </c>
      <c r="F159" s="93">
        <f t="shared" si="1"/>
        <v>203.28210239907648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53.09</v>
      </c>
      <c r="E162" s="247">
        <v>53.08</v>
      </c>
      <c r="F162" s="93">
        <f t="shared" si="1"/>
        <v>99.981164061028437</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18544.98</v>
      </c>
      <c r="E163" s="247">
        <v>13041.51</v>
      </c>
      <c r="F163" s="93">
        <f t="shared" si="1"/>
        <v>70.323667105599469</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10041039.449999999</v>
      </c>
      <c r="E175" s="104">
        <f t="shared" si="30"/>
        <v>10605293.51</v>
      </c>
      <c r="F175" s="93">
        <f t="shared" si="1"/>
        <v>105.61947856902405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3029472.82</v>
      </c>
      <c r="E176" s="104">
        <f t="shared" si="31"/>
        <v>2800412.52</v>
      </c>
      <c r="F176" s="93">
        <f t="shared" si="1"/>
        <v>92.438938600545029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81643.259999999995</v>
      </c>
      <c r="E177" s="104">
        <f t="shared" si="32"/>
        <v>69572.899999999994</v>
      </c>
      <c r="F177" s="93">
        <f t="shared" si="1"/>
        <v>85.215729994123208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14681.66</v>
      </c>
      <c r="E178" s="247">
        <v>16187.98</v>
      </c>
      <c r="F178" s="93">
        <f t="shared" si="1"/>
        <v>110.25987524571472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32532.57</v>
      </c>
      <c r="E179" s="247">
        <v>28891.01</v>
      </c>
      <c r="F179" s="93">
        <f t="shared" si="1"/>
        <v>88.806417691562629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115.63</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115.63</v>
      </c>
      <c r="E182" s="247"/>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93.94</v>
      </c>
      <c r="E184" s="247">
        <v>65.03</v>
      </c>
      <c r="F184" s="93">
        <f t="shared" si="1"/>
        <v>69.225037257824155</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16045.15</v>
      </c>
      <c r="E186" s="247">
        <v>19769.95</v>
      </c>
      <c r="F186" s="93">
        <f t="shared" si="1"/>
        <v>123.21449160649792</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18174.310000000001</v>
      </c>
      <c r="E188" s="247">
        <v>4658.93</v>
      </c>
      <c r="F188" s="93">
        <f t="shared" si="1"/>
        <v>25.634700849715891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1614.2</v>
      </c>
      <c r="E189" s="247">
        <v>7500</v>
      </c>
      <c r="F189" s="93">
        <f t="shared" si="1"/>
        <v>464.62644034196501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2946215.36</v>
      </c>
      <c r="E206" s="104">
        <f t="shared" si="37"/>
        <v>2723339.62</v>
      </c>
      <c r="F206" s="93">
        <f t="shared" si="1"/>
        <v>92.43518505042347</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2946215.36</v>
      </c>
      <c r="E207" s="104">
        <f t="shared" si="38"/>
        <v>2723339.62</v>
      </c>
      <c r="F207" s="93">
        <f t="shared" si="1"/>
        <v>92.43518505042347</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2610215.23</v>
      </c>
      <c r="E208" s="247">
        <v>2433251.4700000002</v>
      </c>
      <c r="F208" s="93">
        <f t="shared" si="1"/>
        <v>93.220338385658735</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324216.09000000003</v>
      </c>
      <c r="E210" s="247">
        <v>290088.09000000003</v>
      </c>
      <c r="F210" s="93">
        <f t="shared" si="1"/>
        <v>89.47368713255409</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11784.04</v>
      </c>
      <c r="E217" s="247">
        <v>0.06</v>
      </c>
      <c r="F217" s="93">
        <f t="shared" si="1"/>
        <v>5.0916324112952767E-4</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7011566.629999999</v>
      </c>
      <c r="E237" s="104">
        <f t="shared" si="41"/>
        <v>7804880.9899999993</v>
      </c>
      <c r="F237" s="93">
        <f t="shared" si="1"/>
        <v>111.31436670095512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6903921.5199999996</v>
      </c>
      <c r="E238" s="104">
        <f t="shared" si="42"/>
        <v>7094299.8899999987</v>
      </c>
      <c r="F238" s="93">
        <f t="shared" si="1"/>
        <v>102.75753960192755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9838352.8399999999</v>
      </c>
      <c r="E239" s="104">
        <f t="shared" si="43"/>
        <v>9817639.4499999993</v>
      </c>
      <c r="F239" s="93">
        <f t="shared" si="1"/>
        <v>99.789462826380998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9838352.8399999999</v>
      </c>
      <c r="E240" s="247">
        <v>9817639.4499999993</v>
      </c>
      <c r="F240" s="93">
        <f t="shared" si="1"/>
        <v>99.789462826380998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2934431.32</v>
      </c>
      <c r="E242" s="104">
        <f t="shared" si="44"/>
        <v>2723339.56</v>
      </c>
      <c r="F242" s="93">
        <f t="shared" si="1"/>
        <v>92.806382669061762</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2934431.32</v>
      </c>
      <c r="E243" s="247">
        <v>2723339.56</v>
      </c>
      <c r="F243" s="93">
        <f t="shared" si="1"/>
        <v>92.806382669061762</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58766.219999999972</v>
      </c>
      <c r="E245" s="104">
        <f t="shared" si="45"/>
        <v>604587.11</v>
      </c>
      <c r="F245" s="93">
        <f t="shared" si="1"/>
        <v>1028.8004060836315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1063889.78</v>
      </c>
      <c r="E246" s="104">
        <f t="shared" si="46"/>
        <v>1081551.23</v>
      </c>
      <c r="F246" s="93">
        <f t="shared" si="1"/>
        <v>101.66008268262526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470739.88</v>
      </c>
      <c r="E247" s="247">
        <v>1081551.23</v>
      </c>
      <c r="F247" s="93">
        <f t="shared" si="1"/>
        <v>229.75559878207048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593149.9</v>
      </c>
      <c r="E249" s="247"/>
      <c r="F249" s="93">
        <f t="shared" si="1"/>
        <v>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1005123.56</v>
      </c>
      <c r="E250" s="104">
        <f t="shared" si="47"/>
        <v>476964.12</v>
      </c>
      <c r="F250" s="93">
        <f t="shared" si="1"/>
        <v>47.453282261138121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1005123.56</v>
      </c>
      <c r="E252" s="247">
        <v>265872.36</v>
      </c>
      <c r="F252" s="93">
        <f t="shared" si="1"/>
        <v>26.451709081418802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211091.76</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0.01</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48878.89</v>
      </c>
      <c r="E255" s="247">
        <v>105994</v>
      </c>
      <c r="F255" s="93">
        <f t="shared" si="1"/>
        <v>216.85025989747314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4438557.8600000003</v>
      </c>
      <c r="E259" s="104">
        <f t="shared" si="49"/>
        <v>4510287.57</v>
      </c>
      <c r="F259" s="93">
        <f t="shared" si="1"/>
        <v>101.61605891513601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4438557.8600000003</v>
      </c>
      <c r="E260" s="248">
        <v>4510287.57</v>
      </c>
      <c r="F260" s="97">
        <f t="shared" si="1"/>
        <v>101.61605891513601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66500.14</v>
      </c>
      <c r="E264" s="247">
        <v>117815.23</v>
      </c>
      <c r="F264" s="93">
        <f t="shared" si="50"/>
        <v>177.16538641873535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4419.3900000000003</v>
      </c>
      <c r="E265" s="247">
        <v>3893.14</v>
      </c>
      <c r="F265" s="93">
        <f t="shared" si="50"/>
        <v>88.092248025179927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3650.69</v>
      </c>
      <c r="E287" s="247">
        <v>2844.45</v>
      </c>
      <c r="F287" s="93">
        <f t="shared" si="50"/>
        <v>77.915407772229344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77992.570000000007</v>
      </c>
      <c r="E288" s="247">
        <v>66728.45</v>
      </c>
      <c r="F288" s="93">
        <f t="shared" si="50"/>
        <v>85.557444766854061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1614.2</v>
      </c>
      <c r="E290" s="247">
        <v>7500</v>
      </c>
      <c r="F290" s="93">
        <f t="shared" si="50"/>
        <v>464.62644034196501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2946215.36</v>
      </c>
      <c r="E294" s="247">
        <v>2723339.62</v>
      </c>
      <c r="F294" s="93">
        <f t="shared" si="50"/>
        <v>92.43518505042347</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3650.69</v>
      </c>
      <c r="E295" s="247">
        <v>2844.45</v>
      </c>
      <c r="F295" s="93">
        <f t="shared" si="50"/>
        <v>77.915407772229344</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663.61</v>
      </c>
      <c r="E297" s="247">
        <v>649.45000000000005</v>
      </c>
      <c r="F297" s="93">
        <f t="shared" si="50"/>
        <v>97.866216603125338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13860.01</v>
      </c>
      <c r="E299" s="247">
        <v>1165.03</v>
      </c>
      <c r="F299" s="93">
        <f t="shared" si="50"/>
        <v>8.4056937909857208</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38" sqref="D13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365711.33</v>
      </c>
      <c r="E5" s="79">
        <f t="shared" si="0"/>
        <v>375701.4</v>
      </c>
      <c r="F5" s="80">
        <f t="shared" ref="F5:F141" si="1">IF(D5&gt;0,IF(E5/D5&gt;=100,"&gt;&gt;100",E5/D5*100),"-")</f>
        <v>102.73168184316302</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360535.14</v>
      </c>
      <c r="E6" s="81">
        <f t="shared" si="2"/>
        <v>370306.4</v>
      </c>
      <c r="F6" s="63">
        <f t="shared" si="1"/>
        <v>102.71021016148384</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360535.14</v>
      </c>
      <c r="E7" s="249">
        <v>370306.4</v>
      </c>
      <c r="F7" s="63">
        <f t="shared" si="1"/>
        <v>102.71021016148384</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5176.1899999999996</v>
      </c>
      <c r="E13" s="81">
        <f t="shared" si="4"/>
        <v>5395</v>
      </c>
      <c r="F13" s="63">
        <f t="shared" si="1"/>
        <v>104.22724049928615</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5176.1899999999996</v>
      </c>
      <c r="E16" s="249">
        <v>5395</v>
      </c>
      <c r="F16" s="63">
        <f t="shared" si="1"/>
        <v>104.22724049928615</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68753.900000000009</v>
      </c>
      <c r="E28" s="81">
        <f t="shared" si="6"/>
        <v>50294.44</v>
      </c>
      <c r="F28" s="63">
        <f t="shared" si="1"/>
        <v>73.151399411524281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53089.120000000003</v>
      </c>
      <c r="E30" s="249">
        <v>35000</v>
      </c>
      <c r="F30" s="63">
        <f t="shared" si="1"/>
        <v>65.926879179764143</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15664.78</v>
      </c>
      <c r="E34" s="249">
        <v>15294.44</v>
      </c>
      <c r="F34" s="63">
        <f t="shared" si="1"/>
        <v>97.635842954704756</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871619.65999999992</v>
      </c>
      <c r="E35" s="81">
        <f t="shared" si="7"/>
        <v>346519.36</v>
      </c>
      <c r="F35" s="63">
        <f t="shared" si="1"/>
        <v>39.755798991500491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59389.62</v>
      </c>
      <c r="E36" s="81">
        <f t="shared" si="8"/>
        <v>62428.85</v>
      </c>
      <c r="F36" s="63">
        <f t="shared" si="1"/>
        <v>105.11744308180452</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59389.62</v>
      </c>
      <c r="E37" s="249">
        <v>62428.85</v>
      </c>
      <c r="F37" s="63">
        <f t="shared" si="1"/>
        <v>105.11744308180452</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31045.47</v>
      </c>
      <c r="E39" s="81">
        <f t="shared" si="9"/>
        <v>11351.66</v>
      </c>
      <c r="F39" s="63">
        <f t="shared" si="1"/>
        <v>36.564626014681046</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31045.47</v>
      </c>
      <c r="E40" s="249">
        <v>11351.66</v>
      </c>
      <c r="F40" s="63">
        <f t="shared" si="1"/>
        <v>36.564626014681046</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740068.73</v>
      </c>
      <c r="E54" s="81">
        <f t="shared" si="12"/>
        <v>234604.39</v>
      </c>
      <c r="F54" s="63">
        <f t="shared" si="1"/>
        <v>31.700351668688935</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740068.73</v>
      </c>
      <c r="E55" s="249">
        <v>234604.39</v>
      </c>
      <c r="F55" s="63">
        <f t="shared" si="1"/>
        <v>31.700351668688935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8180.67</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8180.67</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41115.839999999997</v>
      </c>
      <c r="E74" s="249">
        <v>29953.79</v>
      </c>
      <c r="F74" s="63">
        <f t="shared" si="1"/>
        <v>72.852190299407724</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23231.94</v>
      </c>
      <c r="E75" s="81">
        <f t="shared" si="15"/>
        <v>20548.240000000002</v>
      </c>
      <c r="F75" s="63">
        <f t="shared" si="1"/>
        <v>88.448231185170073</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23231.94</v>
      </c>
      <c r="E76" s="249">
        <v>20548.240000000002</v>
      </c>
      <c r="F76" s="63">
        <f t="shared" si="1"/>
        <v>88.448231185170073</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376936.22</v>
      </c>
      <c r="E82" s="81">
        <f t="shared" si="16"/>
        <v>310504.87</v>
      </c>
      <c r="F82" s="63">
        <f t="shared" si="1"/>
        <v>82.375970661561794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43853.64</v>
      </c>
      <c r="E83" s="249">
        <v>21801.75</v>
      </c>
      <c r="F83" s="63">
        <f t="shared" si="1"/>
        <v>49.714801325500005</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329.63</v>
      </c>
      <c r="E84" s="249"/>
      <c r="F84" s="63">
        <f t="shared" si="1"/>
        <v>0</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88536.16</v>
      </c>
      <c r="E86" s="249">
        <v>29339.56</v>
      </c>
      <c r="F86" s="63">
        <f t="shared" si="1"/>
        <v>33.138505216399714</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244216.79</v>
      </c>
      <c r="E88" s="249">
        <v>259363.56</v>
      </c>
      <c r="F88" s="63">
        <f t="shared" si="1"/>
        <v>106.20218208584267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29659.39</v>
      </c>
      <c r="E89" s="81">
        <f t="shared" si="17"/>
        <v>30450.87</v>
      </c>
      <c r="F89" s="63">
        <f t="shared" si="1"/>
        <v>102.66856466029814</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29659.39</v>
      </c>
      <c r="E106" s="249">
        <v>30450.87</v>
      </c>
      <c r="F106" s="63">
        <f t="shared" si="1"/>
        <v>102.66856466029814</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182898.23</v>
      </c>
      <c r="E107" s="81">
        <f t="shared" si="21"/>
        <v>178190.45</v>
      </c>
      <c r="F107" s="63">
        <f t="shared" si="1"/>
        <v>97.426011175723247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114841.35</v>
      </c>
      <c r="E108" s="249">
        <v>53323.44</v>
      </c>
      <c r="F108" s="63">
        <f t="shared" si="1"/>
        <v>46.432265033457028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53750.52</v>
      </c>
      <c r="E109" s="249">
        <v>115387.69</v>
      </c>
      <c r="F109" s="63">
        <f t="shared" si="1"/>
        <v>214.67269525950633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6636.14</v>
      </c>
      <c r="E111" s="249">
        <v>3000</v>
      </c>
      <c r="F111" s="63">
        <f t="shared" si="1"/>
        <v>45.207002866123979</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7670.22</v>
      </c>
      <c r="E113" s="249">
        <v>6479.32</v>
      </c>
      <c r="F113" s="63">
        <f t="shared" si="1"/>
        <v>84.473717833386786</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286357.99</v>
      </c>
      <c r="E114" s="81">
        <f t="shared" si="22"/>
        <v>312360.88</v>
      </c>
      <c r="F114" s="63">
        <f t="shared" si="1"/>
        <v>109.08055333116427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266290.3</v>
      </c>
      <c r="E115" s="81">
        <f t="shared" si="23"/>
        <v>289525.88</v>
      </c>
      <c r="F115" s="63">
        <f t="shared" si="1"/>
        <v>108.7256576751012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207842.95</v>
      </c>
      <c r="E116" s="249">
        <v>222043.11</v>
      </c>
      <c r="F116" s="63">
        <f t="shared" si="1"/>
        <v>106.83215860821835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58447.35</v>
      </c>
      <c r="E117" s="249">
        <v>67482.77</v>
      </c>
      <c r="F117" s="63">
        <f t="shared" si="1"/>
        <v>115.45907556116745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20067.689999999999</v>
      </c>
      <c r="E122" s="81">
        <f t="shared" si="25"/>
        <v>22835</v>
      </c>
      <c r="F122" s="63">
        <f t="shared" si="1"/>
        <v>113.78987815737635</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20067.689999999999</v>
      </c>
      <c r="E123" s="249">
        <v>22835</v>
      </c>
      <c r="F123" s="63">
        <f t="shared" si="1"/>
        <v>113.78987815737635</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40931.050000000003</v>
      </c>
      <c r="E129" s="81">
        <f t="shared" si="26"/>
        <v>53905.41</v>
      </c>
      <c r="F129" s="63">
        <f t="shared" si="1"/>
        <v>131.69808739331143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18674.099999999999</v>
      </c>
      <c r="E133" s="249">
        <v>24719.91</v>
      </c>
      <c r="F133" s="63">
        <f t="shared" si="1"/>
        <v>132.37537552010539</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17803.72</v>
      </c>
      <c r="E135" s="249">
        <v>22424.51</v>
      </c>
      <c r="F135" s="63">
        <f t="shared" si="1"/>
        <v>125.95407027295418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4453.2299999999996</v>
      </c>
      <c r="E137" s="249">
        <v>6760.99</v>
      </c>
      <c r="F137" s="63">
        <f t="shared" si="1"/>
        <v>151.82216054414437</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2246099.7099999995</v>
      </c>
      <c r="E141" s="106">
        <f t="shared" si="28"/>
        <v>1678475.9200000002</v>
      </c>
      <c r="F141" s="82">
        <f t="shared" si="1"/>
        <v>74.728468755289612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I44" sqref="I4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73951.08</v>
      </c>
      <c r="E5" s="107">
        <f t="shared" si="0"/>
        <v>73951.08</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63083.08</v>
      </c>
      <c r="E6" s="108">
        <f t="shared" si="1"/>
        <v>63083.08</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63083.08</v>
      </c>
      <c r="E7" s="108">
        <f t="shared" si="2"/>
        <v>63083.08</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63083.08</v>
      </c>
      <c r="E8" s="250">
        <v>63083.08</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10868</v>
      </c>
      <c r="E22" s="108">
        <f t="shared" si="3"/>
        <v>10868</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10868</v>
      </c>
      <c r="E23" s="108">
        <f t="shared" si="4"/>
        <v>10868</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10868</v>
      </c>
      <c r="E24" s="250">
        <v>10868</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3029472.83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1708443.19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1336476.0699999998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194498.74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456633.1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60210.09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41305.449999999997</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50003.24</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328259.46000000002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31160.17</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174405.82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371967.06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0.06</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0.06</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1937503.5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1348546.44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192992.42</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460274.65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60325.72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41334.36</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50003.24</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324534.65000000002</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31160.17</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187921.23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366081.26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222875.8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222875.8</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2800412.5199999996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2844.45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2844.45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2844.45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2844.45</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2797568.0700000003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66728.45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7500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2723339.62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31448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Sračinec</cp:lastModifiedBy>
  <cp:lastPrinted>2024-02-13T11:51:15Z</cp:lastPrinted>
  <dcterms:created xsi:type="dcterms:W3CDTF">2022-04-01T05:14:30Z</dcterms:created>
  <dcterms:modified xsi:type="dcterms:W3CDTF">2024-02-13T12:01:29Z</dcterms:modified>
</cp:coreProperties>
</file>